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fileSharing readOnlyRecommended="1"/>
  <workbookPr/>
  <mc:AlternateContent xmlns:mc="http://schemas.openxmlformats.org/markup-compatibility/2006">
    <mc:Choice Requires="x15">
      <x15ac:absPath xmlns:x15ac="http://schemas.microsoft.com/office/spreadsheetml/2010/11/ac" url="https://cdss.sharepoint.com/sites/FEEDDIU/Projects/Impact Reports/23-24 Impact Report/"/>
    </mc:Choice>
  </mc:AlternateContent>
  <xr:revisionPtr revIDLastSave="2767" documentId="11_F25DC773A252ABDACC10488B811D7E065ADE58F2" xr6:coauthVersionLast="47" xr6:coauthVersionMax="47" xr10:uidLastSave="{D2E0D269-C7D1-4D31-AD12-BF58D96A4CA3}"/>
  <workbookProtection workbookAlgorithmName="SHA-512" workbookHashValue="hP+kTIYnllEkzY0ZPZGGmNY6JFasjvC7Sf+fMeNM0UlIKz1B1Q/LvbPac9SgOS1BI+5K5U42US7r5ERkolheRw==" workbookSaltValue="BJm2oqgDQpkL2fkoaLKQvA==" workbookSpinCount="100000" lockStructure="1"/>
  <bookViews>
    <workbookView xWindow="-120" yWindow="-120" windowWidth="29040" windowHeight="15720" firstSheet="1" activeTab="5" xr2:uid="{00000000-000D-0000-FFFF-FFFF00000000}"/>
  </bookViews>
  <sheets>
    <sheet name="State Meals&amp;Reimbursements" sheetId="1" r:id="rId1"/>
    <sheet name="State Participation&amp;Enrollment" sheetId="2" r:id="rId2"/>
    <sheet name="Meals Served by County" sheetId="3" r:id="rId3"/>
    <sheet name="County Participation" sheetId="4" r:id="rId4"/>
    <sheet name="County Enrollment" sheetId="5" r:id="rId5"/>
    <sheet name="County Reimbursement" sheetId="6" r:id="rId6"/>
  </sheets>
  <definedNames>
    <definedName name="TitleRegion1.A3.E6.2">Statewide_Program_Participation[[#Headers],[Program Participation]]</definedName>
    <definedName name="TitleRegion1.A3.E7.1">Statewide_Meals_Served[[#Headers],[Meals Served ]]</definedName>
    <definedName name="TitleRegion1.A6.K65.3">Meals_Served_by_County[[#Headers],[County ]]</definedName>
    <definedName name="TitleRegion1.A6.K65.5">Counties_Enrollment[[#Headers],[County]]</definedName>
    <definedName name="TitleRegion1.A6.N65.6">Counties_Reimbursement[[#Headers],[County]]</definedName>
    <definedName name="TitleRegion1.A7.M66.4">Counties_Participation[[#Headers],[County]]</definedName>
    <definedName name="TitleRegion2.A10.E15.1">Statewide_Reimbursements[[#Headers],[Reimbursements]]</definedName>
    <definedName name="TitleRegion2.A9.E13.2">Statewide_Enrollment[[#Headers],[Enrollment]]</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2" l="1"/>
  <c r="E5" i="2"/>
  <c r="K9" i="5"/>
  <c r="K7" i="5"/>
  <c r="K8" i="5"/>
  <c r="K10" i="5"/>
  <c r="K11" i="5"/>
  <c r="K12" i="5"/>
  <c r="K13" i="5"/>
  <c r="K14" i="5"/>
  <c r="K15" i="5"/>
  <c r="K16" i="5"/>
  <c r="K17" i="5"/>
  <c r="K18" i="5"/>
  <c r="K19" i="5"/>
  <c r="K20" i="5"/>
  <c r="K21" i="5"/>
  <c r="K22" i="5"/>
  <c r="K23" i="5"/>
  <c r="K24" i="5"/>
  <c r="K25" i="5"/>
  <c r="K26" i="5"/>
  <c r="K27" i="5"/>
  <c r="K28" i="5"/>
  <c r="K29" i="5"/>
  <c r="K30" i="5"/>
  <c r="K31" i="5"/>
  <c r="K32" i="5"/>
  <c r="K33" i="5"/>
  <c r="K34" i="5"/>
  <c r="K35" i="5"/>
  <c r="K36" i="5"/>
  <c r="K37" i="5"/>
  <c r="K38" i="5"/>
  <c r="K39" i="5"/>
  <c r="K40" i="5"/>
  <c r="K41" i="5"/>
  <c r="K42" i="5"/>
  <c r="K43" i="5"/>
  <c r="K44" i="5"/>
  <c r="K45" i="5"/>
  <c r="K46" i="5"/>
  <c r="K47" i="5"/>
  <c r="K48" i="5"/>
  <c r="K49" i="5"/>
  <c r="K50" i="5"/>
  <c r="K51" i="5"/>
  <c r="K52" i="5"/>
  <c r="K53" i="5"/>
  <c r="K54" i="5"/>
  <c r="K55" i="5"/>
  <c r="K56" i="5"/>
  <c r="K57" i="5"/>
  <c r="K58" i="5"/>
  <c r="K59" i="5"/>
  <c r="K60" i="5"/>
  <c r="K61" i="5"/>
  <c r="K62" i="5"/>
  <c r="K63" i="5"/>
  <c r="K64" i="5"/>
  <c r="K65" i="5"/>
  <c r="E4" i="1"/>
  <c r="C7" i="1"/>
  <c r="D7" i="1"/>
  <c r="B7" i="1"/>
  <c r="M8" i="4"/>
  <c r="M9" i="4"/>
  <c r="M10" i="4"/>
  <c r="M11" i="4"/>
  <c r="M12" i="4"/>
  <c r="M13" i="4"/>
  <c r="M14" i="4"/>
  <c r="M15" i="4"/>
  <c r="M16" i="4"/>
  <c r="M17" i="4"/>
  <c r="M18" i="4"/>
  <c r="M19" i="4"/>
  <c r="M20" i="4"/>
  <c r="M21" i="4"/>
  <c r="M22" i="4"/>
  <c r="M23" i="4"/>
  <c r="M24" i="4"/>
  <c r="M25" i="4"/>
  <c r="M26" i="4"/>
  <c r="M27" i="4"/>
  <c r="M28" i="4"/>
  <c r="M29" i="4"/>
  <c r="M30" i="4"/>
  <c r="M31" i="4"/>
  <c r="M32" i="4"/>
  <c r="M33" i="4"/>
  <c r="M34" i="4"/>
  <c r="M35" i="4"/>
  <c r="M36" i="4"/>
  <c r="M37" i="4"/>
  <c r="M38" i="4"/>
  <c r="M39" i="4"/>
  <c r="M40" i="4"/>
  <c r="M41" i="4"/>
  <c r="M42" i="4"/>
  <c r="M43" i="4"/>
  <c r="M44" i="4"/>
  <c r="M45" i="4"/>
  <c r="M46" i="4"/>
  <c r="M47" i="4"/>
  <c r="M48" i="4"/>
  <c r="M49" i="4"/>
  <c r="M50" i="4"/>
  <c r="M51" i="4"/>
  <c r="M52" i="4"/>
  <c r="M53" i="4"/>
  <c r="M54" i="4"/>
  <c r="M55" i="4"/>
  <c r="M56" i="4"/>
  <c r="M57" i="4"/>
  <c r="M58" i="4"/>
  <c r="M59" i="4"/>
  <c r="M60" i="4"/>
  <c r="M61" i="4"/>
  <c r="M62" i="4"/>
  <c r="M63" i="4"/>
  <c r="M64" i="4"/>
  <c r="M65" i="4"/>
  <c r="M66" i="4"/>
  <c r="L8" i="4"/>
  <c r="L9" i="4"/>
  <c r="L10" i="4"/>
  <c r="L11" i="4"/>
  <c r="L12" i="4"/>
  <c r="L13" i="4"/>
  <c r="L14" i="4"/>
  <c r="L15" i="4"/>
  <c r="L16" i="4"/>
  <c r="L17" i="4"/>
  <c r="L18" i="4"/>
  <c r="L19" i="4"/>
  <c r="L20" i="4"/>
  <c r="L21" i="4"/>
  <c r="L22" i="4"/>
  <c r="L23" i="4"/>
  <c r="L24" i="4"/>
  <c r="L25" i="4"/>
  <c r="L26" i="4"/>
  <c r="L27" i="4"/>
  <c r="L28" i="4"/>
  <c r="L29" i="4"/>
  <c r="L30" i="4"/>
  <c r="L31" i="4"/>
  <c r="L32" i="4"/>
  <c r="L33" i="4"/>
  <c r="L34" i="4"/>
  <c r="L35" i="4"/>
  <c r="L36" i="4"/>
  <c r="L37" i="4"/>
  <c r="L38" i="4"/>
  <c r="L39" i="4"/>
  <c r="L40" i="4"/>
  <c r="L41" i="4"/>
  <c r="L42" i="4"/>
  <c r="L43" i="4"/>
  <c r="L44" i="4"/>
  <c r="L45" i="4"/>
  <c r="L46" i="4"/>
  <c r="L47" i="4"/>
  <c r="L48" i="4"/>
  <c r="L49" i="4"/>
  <c r="L50" i="4"/>
  <c r="L51" i="4"/>
  <c r="L52" i="4"/>
  <c r="L53" i="4"/>
  <c r="L54" i="4"/>
  <c r="L55" i="4"/>
  <c r="L56" i="4"/>
  <c r="L57" i="4"/>
  <c r="L58" i="4"/>
  <c r="L59" i="4"/>
  <c r="L60" i="4"/>
  <c r="L61" i="4"/>
  <c r="L62" i="4"/>
  <c r="L63" i="4"/>
  <c r="L64" i="4"/>
  <c r="L65" i="4"/>
  <c r="L66" i="4"/>
  <c r="K8" i="4"/>
  <c r="K9" i="4"/>
  <c r="K10" i="4"/>
  <c r="K11" i="4"/>
  <c r="K12" i="4"/>
  <c r="K13" i="4"/>
  <c r="K14" i="4"/>
  <c r="K15" i="4"/>
  <c r="K16" i="4"/>
  <c r="K17" i="4"/>
  <c r="K18" i="4"/>
  <c r="K19" i="4"/>
  <c r="K20" i="4"/>
  <c r="K21" i="4"/>
  <c r="K22" i="4"/>
  <c r="K23" i="4"/>
  <c r="K24" i="4"/>
  <c r="K25" i="4"/>
  <c r="K26" i="4"/>
  <c r="K27" i="4"/>
  <c r="K28" i="4"/>
  <c r="K29" i="4"/>
  <c r="K30" i="4"/>
  <c r="K31" i="4"/>
  <c r="K32" i="4"/>
  <c r="K33" i="4"/>
  <c r="K34" i="4"/>
  <c r="K35" i="4"/>
  <c r="K36" i="4"/>
  <c r="K37" i="4"/>
  <c r="K38" i="4"/>
  <c r="K39" i="4"/>
  <c r="K40" i="4"/>
  <c r="K41" i="4"/>
  <c r="K42" i="4"/>
  <c r="K43" i="4"/>
  <c r="K44" i="4"/>
  <c r="K45" i="4"/>
  <c r="K46" i="4"/>
  <c r="K47" i="4"/>
  <c r="K48" i="4"/>
  <c r="K49" i="4"/>
  <c r="K50" i="4"/>
  <c r="K51" i="4"/>
  <c r="K52" i="4"/>
  <c r="K53" i="4"/>
  <c r="K54" i="4"/>
  <c r="K55" i="4"/>
  <c r="K56" i="4"/>
  <c r="K57" i="4"/>
  <c r="K58" i="4"/>
  <c r="K59" i="4"/>
  <c r="K60" i="4"/>
  <c r="K61" i="4"/>
  <c r="K62" i="4"/>
  <c r="K63" i="4"/>
  <c r="K64" i="4"/>
  <c r="K65" i="4"/>
  <c r="K66" i="4"/>
  <c r="E4" i="2"/>
  <c r="E10" i="2"/>
  <c r="E11" i="2"/>
  <c r="E12" i="2"/>
  <c r="E13" i="2"/>
  <c r="C13" i="2"/>
  <c r="D13" i="2"/>
  <c r="B13" i="2"/>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K63" i="3"/>
  <c r="K64" i="3"/>
  <c r="K65" i="3"/>
  <c r="N8" i="6"/>
  <c r="N9" i="6"/>
  <c r="N10"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63" i="6"/>
  <c r="N64" i="6"/>
  <c r="N65" i="6"/>
  <c r="N7" i="6"/>
  <c r="E15" i="1"/>
  <c r="E14" i="1"/>
  <c r="E13" i="1"/>
  <c r="E12" i="1"/>
  <c r="E11" i="1"/>
  <c r="E6" i="1"/>
  <c r="E5" i="1"/>
  <c r="E7" i="1" l="1"/>
</calcChain>
</file>

<file path=xl/sharedStrings.xml><?xml version="1.0" encoding="utf-8"?>
<sst xmlns="http://schemas.openxmlformats.org/spreadsheetml/2006/main" count="356" uniqueCount="160">
  <si>
    <t>Instructions for State Meals and Reimbursements Worksheet: All information is aligned with column A. This worksheet contains four tables in a row of various CACFP statewide totals from October 2023 to September 2024. Please note that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Additionally, please note that some operators serve more than one site type, and that some sites operate more than one program type. Data provided by the California Department of Education, Nutrition Services Division.</t>
  </si>
  <si>
    <t>Federal Fiscal Year 2023-2024 County Profile for California CACFP: Statewide Meal Totals</t>
  </si>
  <si>
    <t xml:space="preserve">Meals Served </t>
  </si>
  <si>
    <t xml:space="preserve">Child Care Centers </t>
  </si>
  <si>
    <t xml:space="preserve">Adult Day Care Centers </t>
  </si>
  <si>
    <t xml:space="preserve">Day Care Homes </t>
  </si>
  <si>
    <t xml:space="preserve">Statewide Total </t>
  </si>
  <si>
    <t xml:space="preserve">Free Meals </t>
  </si>
  <si>
    <t xml:space="preserve">Reduced Meals </t>
  </si>
  <si>
    <t xml:space="preserve">Base Rate Meals </t>
  </si>
  <si>
    <t>Total</t>
  </si>
  <si>
    <t>End of Statewide Summary Meals Served Table</t>
  </si>
  <si>
    <t>Federal Fiscal Year 2023-2024 County Profile for California CACFP: Statewide Reimbursements</t>
  </si>
  <si>
    <t>Reimbursements</t>
  </si>
  <si>
    <t>Child Care Centers</t>
  </si>
  <si>
    <t>Adult Day Care Centers</t>
  </si>
  <si>
    <t>Day Care Homes</t>
  </si>
  <si>
    <t>Statewide Total</t>
  </si>
  <si>
    <t>Federal Meal</t>
  </si>
  <si>
    <t>Federal Administration</t>
  </si>
  <si>
    <t xml:space="preserve">Cash in Lieu of USDA Commodities* (Federal) </t>
  </si>
  <si>
    <t xml:space="preserve">State Meal </t>
  </si>
  <si>
    <t xml:space="preserve">Total </t>
  </si>
  <si>
    <t>End of State Meals&amp;Reimbursements Worksheet.</t>
  </si>
  <si>
    <t>Instructions for State Participation and Enrollment Worksheet: All information is aligned with column A. This worksheet contains two consecutive tables of various CACFP statewide totals from October 2023 to September 2024. Please note that some operators serve more than one site type, and that some sites operate more than one program type. Data provided by the California Department of Education, Nutrition Services Division.</t>
  </si>
  <si>
    <t>Federal Fiscal Year 2023-2024 County Profile for California CACFP: Statewide Program Participation</t>
  </si>
  <si>
    <t>Program Participation</t>
  </si>
  <si>
    <t>Number of Operators</t>
  </si>
  <si>
    <t>Number of Approved Sites</t>
  </si>
  <si>
    <t>Average Daily Participation</t>
  </si>
  <si>
    <t xml:space="preserve">End of Statewide Summary Program Participation Table </t>
  </si>
  <si>
    <t>Federal Fiscal Year 2023-2024 County Profile for California CACFP: Statewide Program Enrollment</t>
  </si>
  <si>
    <t>Enrollment</t>
  </si>
  <si>
    <t xml:space="preserve">Free Enrollment </t>
  </si>
  <si>
    <t>Reduced Enrollment</t>
  </si>
  <si>
    <t>Base Rate (Paid) Enrollment</t>
  </si>
  <si>
    <t>End of State Participation&amp;Enrollment Worksheet</t>
  </si>
  <si>
    <t xml:space="preserve">Instructions for Counties Meal Totals Worksheet: All information is aligned with Column A. This worksheet provides meal counts of meals served cumulatively from October 2023 through September 2024.  Please note that in Day Care Homes, free meals are Tier I meals reimbursed at the free meal rate, and base rate meals are Tier II meals reimbursed at the paid rate. Data provided by the California Department of Education, Nutrition Services Division. </t>
  </si>
  <si>
    <t>Federal Fiscal Year 2023 - 2024 County Profile for California Child and Adult Care Food Program: County Meals Served</t>
  </si>
  <si>
    <t>CCC = Child Care Centers</t>
  </si>
  <si>
    <t>ADC = Adult Day Care Centers</t>
  </si>
  <si>
    <t>DCH = Day Care Homes</t>
  </si>
  <si>
    <t xml:space="preserve">County </t>
  </si>
  <si>
    <t xml:space="preserve">CCC Free Meals  </t>
  </si>
  <si>
    <t xml:space="preserve">CCC Reduced Meals </t>
  </si>
  <si>
    <t xml:space="preserve">CCC Base Rate Meals </t>
  </si>
  <si>
    <t xml:space="preserve">ADC Free Meals </t>
  </si>
  <si>
    <t xml:space="preserve">ADC Reduced Meals </t>
  </si>
  <si>
    <t xml:space="preserve">ADC Base Rate Meals </t>
  </si>
  <si>
    <t xml:space="preserve">DCH Free Meals </t>
  </si>
  <si>
    <t xml:space="preserve">DCH Reduced Meals </t>
  </si>
  <si>
    <t>DCH Base Rate Meals</t>
  </si>
  <si>
    <t xml:space="preserve">Total Meals Served </t>
  </si>
  <si>
    <t>ALAMEDA</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</si>
  <si>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</si>
  <si>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</si>
  <si>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</si>
  <si>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</si>
  <si>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</si>
  <si>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</si>
  <si>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</si>
  <si>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</si>
  <si>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</si>
  <si>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</si>
  <si>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</si>
  <si>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</si>
  <si>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</si>
  <si>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</si>
  <si>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</si>
  <si>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</si>
  <si>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</si>
  <si>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</si>
  <si>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</si>
  <si>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</si>
  <si>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</si>
  <si>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</si>
  <si>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</si>
  <si>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</si>
  <si>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</si>
  <si>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</si>
  <si>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</si>
  <si>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</si>
  <si>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</si>
  <si>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</si>
  <si>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</si>
  <si>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</si>
  <si>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</si>
  <si>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</si>
  <si>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</si>
  <si>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</si>
  <si>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</si>
  <si>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</si>
  <si>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LUIS OBISPO</t>
  </si>
  <si>
    <t>SAN MATEO</t>
  </si>
  <si>
    <t>SANTA BARBARA</t>
  </si>
  <si>
    <t>SANTA CLARA</t>
  </si>
  <si>
    <t>SANTA CRUZ</t>
  </si>
  <si>
    <t>SHASTA</t>
  </si>
  <si>
    <t>SIERRA</t>
  </si>
  <si>
    <t>SISKIYOU</t>
  </si>
  <si>
    <t>SOLANO</t>
  </si>
  <si>
    <t>SONOMA</t>
  </si>
  <si>
    <t>STANISLAUS</t>
  </si>
  <si>
    <t>SUTTER</t>
  </si>
  <si>
    <t>TEHAMA</t>
  </si>
  <si>
    <t>TRINITY</t>
  </si>
  <si>
    <t>TULARE</t>
  </si>
  <si>
    <t>TUOLUMNE</t>
  </si>
  <si>
    <t>VENTURA</t>
  </si>
  <si>
    <t>YOLO</t>
  </si>
  <si>
    <t>YUBA</t>
  </si>
  <si>
    <t>OUT OF STATE</t>
  </si>
  <si>
    <t>End of Counties Meal Totals Worksheet</t>
  </si>
  <si>
    <t xml:space="preserve">Instructions for County Summary of Program Participation  worksheet: All information is aligned with column A. This worksheet provides information on program participation. An operator is an institution that has an agreement with the California Department of Social Services to operate the program. Please note that some operators serve more than one site type, and that some sites operate more than one program type. Program participation and enrollment data are derived from March 2024. Data provided by the California Department of Education, Nutrition Services Division. An explanation of acronyms can be found in cells A3, A4, A5, and A6. </t>
  </si>
  <si>
    <t>Federal Fiscal Year 2023 - 2024 County Profile for California Child and Adult Care Food Program: County Program Participation</t>
  </si>
  <si>
    <t>ADP = Average Daily Participation</t>
  </si>
  <si>
    <t>County</t>
  </si>
  <si>
    <t>CCC Operators</t>
  </si>
  <si>
    <t>CCC Sites</t>
  </si>
  <si>
    <t>CCC ADP</t>
  </si>
  <si>
    <t>ADC Operators</t>
  </si>
  <si>
    <t>ADC Sites</t>
  </si>
  <si>
    <t>ADC ADP</t>
  </si>
  <si>
    <t>DCH Sponsors</t>
  </si>
  <si>
    <t>DCH Sites</t>
  </si>
  <si>
    <t>DCH ADP</t>
  </si>
  <si>
    <t>Total Operators</t>
  </si>
  <si>
    <t>Total Sites</t>
  </si>
  <si>
    <t xml:space="preserve">Total ADP </t>
  </si>
  <si>
    <t>End of Counties Participation Worksheet.</t>
  </si>
  <si>
    <t>Instructions for County Summary of Program Enrollment worksheet: All information is aligned with column A. This worksheet provides information on program participation. An operator is an institution that has an agreement with the California Department of Social Services to operate the program. Please note that some operators serve more than one site type, and that some sites operate more than one program type. Program participation and enrollment data are derived from March 2024. Data provided by the California Department of Education, Nutrition Services Division. An explanation of acronyms can be found in cells A3, A4, and A5.</t>
  </si>
  <si>
    <t>Federal Fiscal Year 2023 - 2024 County Profile for California Child and Adult Care Food Program: County Program Enrollment</t>
  </si>
  <si>
    <t>CCC Free Enrollment</t>
  </si>
  <si>
    <t>CCC Reduced Enrollment</t>
  </si>
  <si>
    <t>CCC Base Enrollment</t>
  </si>
  <si>
    <t xml:space="preserve">ADC Free Enrollment </t>
  </si>
  <si>
    <t>ADC Reduced Enrollment</t>
  </si>
  <si>
    <t>ADC Base Enrollment</t>
  </si>
  <si>
    <t xml:space="preserve">DCH Free Enrollment </t>
  </si>
  <si>
    <t xml:space="preserve">DCH Reduced Enrollment </t>
  </si>
  <si>
    <t>DCH Base Enrollment</t>
  </si>
  <si>
    <t xml:space="preserve">Total Enrollment </t>
  </si>
  <si>
    <t>End of Counties Enrollment Worksheet.</t>
  </si>
  <si>
    <t xml:space="preserve">Instructions for County Summary of Reimbursements worksheet: All information is aligned with column A. This worksheet provides information on reimbursement received by county.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An explanation of acronyms can be found in cells A3, A4, and A5.  Data provided by the California Department of Education, Nutrition Services Division. </t>
  </si>
  <si>
    <t>Federal Fiscal Year 2023 - 2024 County Profile for California Child and Adult Care Food Program: County Reimbursements</t>
  </si>
  <si>
    <t>CCC = Child Care Center</t>
  </si>
  <si>
    <t>CCC Federal Meal</t>
  </si>
  <si>
    <t>CCC Federal Administration</t>
  </si>
  <si>
    <t xml:space="preserve">CCC Cash in Lieu of USDA Commodities (Federal) </t>
  </si>
  <si>
    <t xml:space="preserve">CCC State Meal </t>
  </si>
  <si>
    <t>ADC Federal Meal</t>
  </si>
  <si>
    <t xml:space="preserve">ADC Federal Administration </t>
  </si>
  <si>
    <t>ADC Cash in Lieu of USDA Commodities(Federal)</t>
  </si>
  <si>
    <t xml:space="preserve">ADC State Meal </t>
  </si>
  <si>
    <t xml:space="preserve">DCH Federal Meal </t>
  </si>
  <si>
    <t>DCH Federal Administration</t>
  </si>
  <si>
    <t xml:space="preserve">DCH Cash in Lieu of USDA Commodities (Federal) </t>
  </si>
  <si>
    <t xml:space="preserve">DCH State Meal </t>
  </si>
  <si>
    <t xml:space="preserve">Total Reimbursement </t>
  </si>
  <si>
    <t>End of Counties Reimbursements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</si>
</sst>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164" formatCode="&quot;$&quot;#,##0.00"/>
  </numFmts>
  <fonts count="13" x14ac:knownFonts="1">
    <font>
      <sz val="11"/>
      <color theme="1"/>
      <name val="Calibri"/>
      <family val="2"/>
      <scheme val="minor"/>
    </font>
    <font>
      <sz val="16"/>
      <color theme="1"/>
      <name val="Arial"/>
      <family val="2"/>
    </font>
    <font>
      <b/>
      <sz val="12"/>
      <color theme="1"/>
      <name val="Arial"/>
      <family val="2"/>
    </font>
    <font>
      <sz val="12"/>
      <color theme="1"/>
      <name val="Arial"/>
      <family val="2"/>
    </font>
    <font>
      <sz val="11"/>
      <color theme="1"/>
      <name val="Arial"/>
      <family val="2"/>
    </font>
    <font>
      <b/>
      <sz val="16"/>
      <color theme="1"/>
      <name val="Arial"/>
      <family val="2"/>
    </font>
    <font>
      <sz val="12"/>
      <color rgb="FF000000"/>
      <name val="Arial"/>
      <family val="2"/>
    </font>
    <font>
      <b/>
      <sz val="12"/>
      <name val="Arial"/>
      <family val="2"/>
    </font>
    <font>
      <sz val="8"/>
      <name val="Calibri"/>
      <family val="2"/>
      <scheme val="minor"/>
    </font>
    <font>
      <sz val="12"/>
      <color theme="1"/>
      <name val="Arial"/>
    </font>
    <font>
      <sz val="11"/>
      <color theme="1"/>
      <name val="Arial"/>
    </font>
    <font>
      <sz val="16"/>
      <color theme="1"/>
      <name val="Arial"/>
    </font>
    <font>
      <b/>
      <sz val="12"/>
      <color theme="1"/>
      <name val="Arial"/>
    </font>
  </fonts>
  <fills count="3">
    <fill>
      <patternFill patternType="none"/>
    </fill>
    <fill>
      <patternFill patternType="gray125"/>
    </fill>
    <fill>
      <patternFill patternType="solid">
        <fgColor theme="4" tint="0.59999389629810485"/>
        <bgColor indexed="64"/>
      </patternFill>
    </fill>
  </fills>
  <borders count="11">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66">
    <xf numFmtId="0" fontId="0" fillId="0" borderId="0" xfId="0"/>
    <xf numFmtId="0" fontId="3" fillId="0" borderId="0" xfId="0" applyFont="1"/>
    <xf numFmtId="0" fontId="2" fillId="0" borderId="0" xfId="0" applyFont="1"/>
    <xf numFmtId="0" fontId="6" fillId="0" borderId="4" xfId="0" applyFont="1" applyBorder="1"/>
    <xf numFmtId="0" fontId="3" fillId="0" borderId="5" xfId="0" applyFont="1" applyBorder="1"/>
    <xf numFmtId="0" fontId="3" fillId="0" borderId="5" xfId="0" applyFont="1" applyBorder="1" applyAlignment="1">
      <alignment horizontal="right"/>
    </xf>
    <xf numFmtId="0" fontId="6" fillId="0" borderId="9" xfId="0" applyFont="1" applyBorder="1"/>
    <xf numFmtId="0" fontId="3" fillId="0" borderId="10" xfId="0" applyFont="1" applyBorder="1"/>
    <xf numFmtId="164" fontId="3" fillId="0" borderId="0" xfId="0" applyNumberFormat="1" applyFont="1"/>
    <xf numFmtId="164" fontId="6" fillId="0" borderId="4" xfId="0" applyNumberFormat="1" applyFont="1" applyBorder="1"/>
    <xf numFmtId="164" fontId="3" fillId="0" borderId="6" xfId="0" applyNumberFormat="1" applyFont="1" applyBorder="1" applyAlignment="1">
      <alignment horizontal="right"/>
    </xf>
    <xf numFmtId="164" fontId="3" fillId="0" borderId="5" xfId="0" applyNumberFormat="1" applyFont="1" applyBorder="1"/>
    <xf numFmtId="164" fontId="6" fillId="0" borderId="9" xfId="0" applyNumberFormat="1" applyFont="1" applyBorder="1"/>
    <xf numFmtId="0" fontId="0" fillId="0" borderId="5" xfId="0" applyBorder="1"/>
    <xf numFmtId="0" fontId="3" fillId="0" borderId="6" xfId="0" applyFont="1" applyBorder="1" applyAlignment="1">
      <alignment horizontal="right"/>
    </xf>
    <xf numFmtId="0" fontId="3" fillId="0" borderId="6" xfId="0" applyFont="1" applyBorder="1"/>
    <xf numFmtId="0" fontId="3" fillId="0" borderId="8" xfId="0" applyFont="1" applyBorder="1" applyAlignment="1">
      <alignment horizontal="right"/>
    </xf>
    <xf numFmtId="8" fontId="3" fillId="0" borderId="5" xfId="0" applyNumberFormat="1" applyFont="1" applyBorder="1" applyAlignment="1">
      <alignment horizontal="right"/>
    </xf>
    <xf numFmtId="3" fontId="2" fillId="0" borderId="0" xfId="0" applyNumberFormat="1" applyFont="1" applyAlignment="1">
      <alignment horizontal="right"/>
    </xf>
    <xf numFmtId="3" fontId="3" fillId="0" borderId="0" xfId="0" applyNumberFormat="1" applyFont="1" applyAlignment="1">
      <alignment horizontal="right"/>
    </xf>
    <xf numFmtId="0" fontId="3" fillId="0" borderId="0" xfId="0" applyFont="1" applyAlignment="1">
      <alignment horizontal="right"/>
    </xf>
    <xf numFmtId="3" fontId="3" fillId="0" borderId="5" xfId="0" applyNumberFormat="1" applyFont="1" applyBorder="1" applyAlignment="1">
      <alignment horizontal="right"/>
    </xf>
    <xf numFmtId="3" fontId="3" fillId="0" borderId="6" xfId="0" applyNumberFormat="1" applyFont="1" applyBorder="1" applyAlignment="1">
      <alignment horizontal="right"/>
    </xf>
    <xf numFmtId="3" fontId="3" fillId="0" borderId="6" xfId="0" applyNumberFormat="1" applyFont="1" applyBorder="1"/>
    <xf numFmtId="3" fontId="3" fillId="0" borderId="8" xfId="0" applyNumberFormat="1" applyFont="1" applyBorder="1"/>
    <xf numFmtId="164" fontId="7" fillId="2" borderId="1" xfId="0" applyNumberFormat="1" applyFont="1" applyFill="1" applyBorder="1" applyAlignment="1">
      <alignment wrapText="1"/>
    </xf>
    <xf numFmtId="164" fontId="3" fillId="2" borderId="2" xfId="0" applyNumberFormat="1" applyFont="1" applyFill="1" applyBorder="1"/>
    <xf numFmtId="164" fontId="3" fillId="2" borderId="3" xfId="0" applyNumberFormat="1" applyFont="1" applyFill="1" applyBorder="1"/>
    <xf numFmtId="0" fontId="7" fillId="2" borderId="1" xfId="0" applyFont="1" applyFill="1" applyBorder="1" applyAlignment="1">
      <alignment wrapText="1"/>
    </xf>
    <xf numFmtId="0" fontId="3" fillId="2" borderId="2" xfId="0" applyFont="1" applyFill="1" applyBorder="1"/>
    <xf numFmtId="0" fontId="3" fillId="2" borderId="3" xfId="0" applyFont="1" applyFill="1" applyBorder="1"/>
    <xf numFmtId="0" fontId="3" fillId="2" borderId="1" xfId="0" applyFont="1" applyFill="1" applyBorder="1"/>
    <xf numFmtId="0" fontId="2" fillId="2" borderId="1" xfId="0" applyFont="1" applyFill="1" applyBorder="1"/>
    <xf numFmtId="0" fontId="2" fillId="2" borderId="2" xfId="0" applyFont="1" applyFill="1" applyBorder="1"/>
    <xf numFmtId="0" fontId="2" fillId="2" borderId="3" xfId="0" applyFont="1" applyFill="1" applyBorder="1"/>
    <xf numFmtId="0" fontId="2" fillId="2" borderId="0" xfId="0" applyFont="1" applyFill="1"/>
    <xf numFmtId="3" fontId="2" fillId="2" borderId="0" xfId="0" applyNumberFormat="1" applyFont="1" applyFill="1" applyAlignment="1">
      <alignment horizontal="left"/>
    </xf>
    <xf numFmtId="0" fontId="10" fillId="0" borderId="0" xfId="0" applyFont="1"/>
    <xf numFmtId="0" fontId="12" fillId="2" borderId="0" xfId="0" applyFont="1" applyFill="1"/>
    <xf numFmtId="0" fontId="9" fillId="0" borderId="0" xfId="0" applyFont="1"/>
    <xf numFmtId="3" fontId="9" fillId="0" borderId="0" xfId="0" applyNumberFormat="1" applyFont="1"/>
    <xf numFmtId="0" fontId="12" fillId="0" borderId="0" xfId="0" applyFont="1"/>
    <xf numFmtId="8" fontId="9" fillId="0" borderId="0" xfId="0" applyNumberFormat="1" applyFont="1" applyAlignment="1">
      <alignment horizontal="right"/>
    </xf>
    <xf numFmtId="8" fontId="9" fillId="0" borderId="0" xfId="0" applyNumberFormat="1" applyFont="1"/>
    <xf numFmtId="8" fontId="12" fillId="0" borderId="0" xfId="0" applyNumberFormat="1" applyFont="1"/>
    <xf numFmtId="3" fontId="3" fillId="0" borderId="0" xfId="0" applyNumberFormat="1" applyFont="1"/>
    <xf numFmtId="0" fontId="9" fillId="0" borderId="0" xfId="0" applyFont="1" applyAlignment="1">
      <alignment horizontal="left" wrapText="1"/>
    </xf>
    <xf numFmtId="0" fontId="10" fillId="0" borderId="0" xfId="0" applyFont="1" applyAlignment="1">
      <alignment horizontal="left" wrapText="1"/>
    </xf>
    <xf numFmtId="0" fontId="11" fillId="0" borderId="0" xfId="0" applyFont="1" applyAlignment="1">
      <alignment horizontal="left"/>
    </xf>
    <xf numFmtId="0" fontId="9" fillId="0" borderId="0" xfId="0" applyFont="1" applyAlignment="1">
      <alignment horizontal="left"/>
    </xf>
    <xf numFmtId="0" fontId="3" fillId="0" borderId="0" xfId="0" applyFont="1" applyAlignment="1">
      <alignment horizontal="left" wrapText="1"/>
    </xf>
    <xf numFmtId="0" fontId="4" fillId="0" borderId="0" xfId="0" applyFont="1" applyAlignment="1">
      <alignment horizontal="left" wrapText="1"/>
    </xf>
    <xf numFmtId="0" fontId="1" fillId="0" borderId="0" xfId="0" applyFont="1" applyAlignment="1">
      <alignment horizontal="left"/>
    </xf>
    <xf numFmtId="0" fontId="3" fillId="0" borderId="0" xfId="0" applyFont="1" applyAlignment="1">
      <alignment horizontal="left"/>
    </xf>
    <xf numFmtId="0" fontId="6" fillId="0" borderId="7" xfId="0" applyFont="1" applyBorder="1" applyAlignment="1">
      <alignment horizontal="left"/>
    </xf>
    <xf numFmtId="0" fontId="3" fillId="0" borderId="0" xfId="0" applyFont="1" applyAlignment="1">
      <alignment vertical="top" wrapText="1"/>
    </xf>
    <xf numFmtId="0" fontId="5" fillId="0" borderId="0" xfId="0" applyFont="1" applyAlignment="1">
      <alignment horizontal="left" vertical="top" wrapText="1"/>
    </xf>
    <xf numFmtId="0" fontId="3" fillId="0" borderId="0" xfId="0" applyFont="1" applyAlignment="1">
      <alignment horizontal="left" vertical="top" wrapText="1"/>
    </xf>
    <xf numFmtId="0" fontId="6" fillId="0" borderId="0" xfId="0" applyFont="1" applyAlignment="1">
      <alignment horizontal="left"/>
    </xf>
    <xf numFmtId="0" fontId="5" fillId="0" borderId="0" xfId="0" applyFont="1" applyAlignment="1">
      <alignment horizontal="left" vertical="top"/>
    </xf>
    <xf numFmtId="0" fontId="3" fillId="0" borderId="0" xfId="0" applyFont="1" applyAlignment="1">
      <alignment horizontal="left" vertical="top"/>
    </xf>
    <xf numFmtId="0" fontId="5" fillId="0" borderId="0" xfId="0" applyFont="1" applyAlignment="1">
      <alignment horizontal="left"/>
    </xf>
    <xf numFmtId="164" fontId="6" fillId="0" borderId="0" xfId="0" applyNumberFormat="1" applyFont="1" applyAlignment="1">
      <alignment horizontal="left"/>
    </xf>
    <xf numFmtId="164" fontId="3" fillId="0" borderId="0" xfId="0" applyNumberFormat="1" applyFont="1" applyAlignment="1">
      <alignment horizontal="left" vertical="top" wrapText="1"/>
    </xf>
    <xf numFmtId="164" fontId="5" fillId="0" borderId="0" xfId="0" applyNumberFormat="1" applyFont="1" applyAlignment="1">
      <alignment horizontal="left"/>
    </xf>
    <xf numFmtId="164" fontId="3" fillId="0" borderId="0" xfId="0" applyNumberFormat="1" applyFont="1" applyAlignment="1">
      <alignment horizontal="left"/>
    </xf>
  </cellXfs>
  <cellStyles count="1">
    <cellStyle name="Normal" xfId="0" builtinId="0"/>
  </cellStyles>
  <dxfs count="100">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rgb="FF000000"/>
        <name val="Arial"/>
        <family val="2"/>
        <scheme val="none"/>
      </font>
      <numFmt numFmtId="164" formatCode="&quot;$&quot;#,##0.00"/>
      <fill>
        <patternFill patternType="none">
          <fgColor indexed="64"/>
          <bgColor indexed="65"/>
        </patternFill>
      </fill>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dxf>
    <dxf>
      <border>
        <bottom style="thin">
          <color indexed="64"/>
        </bottom>
      </border>
    </dxf>
    <dxf>
      <font>
        <b val="0"/>
        <i val="0"/>
        <strike val="0"/>
        <condense val="0"/>
        <extend val="0"/>
        <outline val="0"/>
        <shadow val="0"/>
        <u val="none"/>
        <vertAlign val="baseline"/>
        <sz val="12"/>
        <color theme="1"/>
        <name val="Arial"/>
        <family val="2"/>
        <scheme val="none"/>
      </font>
      <numFmt numFmtId="164" formatCode="&quot;$&quot;#,##0.00"/>
      <fill>
        <patternFill patternType="solid">
          <fgColor indexed="64"/>
          <bgColor theme="4" tint="0.5999938962981048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border diagonalUp="0" diagonalDown="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rgb="FF000000"/>
        <name val="Arial"/>
        <family val="2"/>
        <scheme val="none"/>
      </font>
      <numFmt numFmtId="0" formatCode="General"/>
      <fill>
        <patternFill patternType="none">
          <fgColor indexed="64"/>
          <bgColor auto="1"/>
        </patternFill>
      </fill>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dxf>
    <dxf>
      <border>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solid">
          <fgColor indexed="64"/>
          <bgColor theme="4" tint="0.5999938962981048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3" formatCode="#,##0"/>
      <fill>
        <patternFill patternType="none">
          <fgColor indexed="64"/>
          <bgColor indexed="65"/>
        </patternFill>
      </fill>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rgb="FF000000"/>
        <name val="Arial"/>
        <family val="2"/>
        <scheme val="none"/>
      </font>
      <numFmt numFmtId="0" formatCode="General"/>
      <fill>
        <patternFill patternType="none">
          <fgColor indexed="64"/>
          <bgColor indexed="65"/>
        </patternFill>
      </fill>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dxf>
    <dxf>
      <border>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solid">
          <fgColor indexed="64"/>
          <bgColor theme="4" tint="0.59999389629810485"/>
        </patternFill>
      </fill>
      <border diagonalUp="0" diagonalDown="0" outline="0">
        <left style="thin">
          <color indexed="64"/>
        </left>
        <right style="thin">
          <color indexed="64"/>
        </right>
        <top/>
        <bottom/>
      </border>
    </dxf>
    <dxf>
      <numFmt numFmtId="0" formatCode="Genera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rgb="FF000000"/>
        <name val="Arial"/>
        <family val="2"/>
        <scheme val="none"/>
      </font>
      <numFmt numFmtId="0" formatCode="General"/>
      <fill>
        <patternFill patternType="none">
          <fgColor rgb="FF000000"/>
          <bgColor auto="1"/>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0" formatCode="General"/>
    </dxf>
    <dxf>
      <border>
        <bottom style="thin">
          <color indexed="64"/>
        </bottom>
      </border>
    </dxf>
    <dxf>
      <font>
        <b/>
        <strike val="0"/>
        <outline val="0"/>
        <shadow val="0"/>
        <u val="none"/>
        <vertAlign val="baseline"/>
        <sz val="12"/>
        <color theme="1"/>
        <name val="Arial"/>
        <family val="2"/>
        <scheme val="none"/>
      </font>
      <numFmt numFmtId="0" formatCode="General"/>
      <fill>
        <patternFill patternType="solid">
          <fgColor indexed="64"/>
          <bgColor theme="4" tint="0.5999938962981048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theme="1"/>
        <name val="Arial"/>
        <family val="2"/>
        <scheme val="none"/>
      </font>
      <fill>
        <patternFill patternType="solid">
          <fgColor indexed="64"/>
          <bgColor theme="4" tint="0.59999389629810485"/>
        </patternFill>
      </fill>
      <border diagonalUp="0" diagonalDown="0" outline="0">
        <left style="thin">
          <color indexed="64"/>
        </left>
        <right style="thin">
          <color indexed="64"/>
        </right>
        <top/>
        <bottom/>
      </border>
    </dxf>
    <dxf>
      <font>
        <b/>
        <i val="0"/>
        <strike val="0"/>
        <condense val="0"/>
        <extend val="0"/>
        <outline val="0"/>
        <shadow val="0"/>
        <u val="none"/>
        <vertAlign val="baseline"/>
        <sz val="12"/>
        <color theme="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theme="1"/>
        <name val="Arial"/>
        <family val="2"/>
        <scheme val="none"/>
      </font>
      <numFmt numFmtId="3" formatCode="#,##0"/>
      <fill>
        <patternFill patternType="none">
          <fgColor indexed="64"/>
          <bgColor auto="1"/>
        </patternFill>
      </fill>
    </dxf>
    <dxf>
      <font>
        <strike val="0"/>
        <outline val="0"/>
        <shadow val="0"/>
        <u val="none"/>
        <vertAlign val="baseline"/>
        <sz val="12"/>
        <color theme="1"/>
        <name val="Arial"/>
        <family val="2"/>
        <scheme val="none"/>
      </font>
      <numFmt numFmtId="3" formatCode="#,##0"/>
      <fill>
        <patternFill patternType="none">
          <fgColor indexed="64"/>
          <bgColor auto="1"/>
        </patternFill>
      </fill>
    </dxf>
    <dxf>
      <font>
        <b val="0"/>
        <i val="0"/>
        <strike val="0"/>
        <condense val="0"/>
        <extend val="0"/>
        <outline val="0"/>
        <shadow val="0"/>
        <u val="none"/>
        <vertAlign val="baseline"/>
        <sz val="12"/>
        <color theme="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strike val="0"/>
        <outline val="0"/>
        <shadow val="0"/>
        <u val="none"/>
        <vertAlign val="baseline"/>
        <color theme="1"/>
        <name val="Arial"/>
        <family val="2"/>
        <scheme val="none"/>
      </font>
      <fill>
        <patternFill patternType="none">
          <fgColor indexed="64"/>
          <bgColor auto="1"/>
        </patternFill>
      </fill>
    </dxf>
    <dxf>
      <font>
        <b/>
        <i val="0"/>
        <strike val="0"/>
        <condense val="0"/>
        <extend val="0"/>
        <outline val="0"/>
        <shadow val="0"/>
        <u val="none"/>
        <vertAlign val="baseline"/>
        <sz val="12"/>
        <color theme="1"/>
        <name val="Arial"/>
        <family val="2"/>
        <scheme val="none"/>
      </font>
      <fill>
        <patternFill patternType="solid">
          <fgColor indexed="64"/>
          <bgColor theme="4" tint="0.5999938962981048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2" formatCode="&quot;$&quot;#,##0.00_);[Red]\(&quot;$&quot;#,##0.00\)"/>
      <fill>
        <patternFill patternType="none">
          <fgColor indexed="64"/>
          <bgColor auto="1"/>
        </patternFill>
      </fill>
    </dxf>
    <dxf>
      <font>
        <b val="0"/>
        <i val="0"/>
        <strike val="0"/>
        <condense val="0"/>
        <extend val="0"/>
        <outline val="0"/>
        <shadow val="0"/>
        <u val="none"/>
        <vertAlign val="baseline"/>
        <sz val="12"/>
        <color theme="1"/>
        <name val="Arial"/>
        <scheme val="none"/>
      </font>
      <numFmt numFmtId="12" formatCode="&quot;$&quot;#,##0.00_);[Red]\(&quot;$&quot;#,##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scheme val="none"/>
      </font>
      <numFmt numFmtId="12" formatCode="&quot;$&quot;#,##0.00_);[Red]\(&quot;$&quot;#,##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scheme val="none"/>
      </font>
      <numFmt numFmtId="12" formatCode="&quot;$&quot;#,##0.00_);[Red]\(&quot;$&quot;#,##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theme="1"/>
        <name val="Arial"/>
        <scheme val="none"/>
      </font>
      <fill>
        <patternFill patternType="solid">
          <fgColor indexed="64"/>
          <bgColor theme="4" tint="0.59999389629810485"/>
        </patternFill>
      </fill>
      <border diagonalUp="0" diagonalDown="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3" formatCode="#,##0"/>
      <fill>
        <patternFill patternType="none">
          <fgColor indexed="64"/>
          <bgColor auto="1"/>
        </patternFill>
      </fill>
    </dxf>
    <dxf>
      <font>
        <strike val="0"/>
        <outline val="0"/>
        <shadow val="0"/>
        <u val="none"/>
        <vertAlign val="baseline"/>
        <sz val="12"/>
        <color theme="1"/>
        <name val="Arial"/>
        <scheme val="none"/>
      </font>
      <numFmt numFmtId="3" formatCode="#,##0"/>
    </dxf>
    <dxf>
      <font>
        <strike val="0"/>
        <outline val="0"/>
        <shadow val="0"/>
        <u val="none"/>
        <vertAlign val="baseline"/>
        <sz val="12"/>
        <color theme="1"/>
        <name val="Arial"/>
        <scheme val="none"/>
      </font>
      <numFmt numFmtId="3" formatCode="#,##0"/>
    </dxf>
    <dxf>
      <font>
        <strike val="0"/>
        <outline val="0"/>
        <shadow val="0"/>
        <u val="none"/>
        <vertAlign val="baseline"/>
        <sz val="12"/>
        <color theme="1"/>
        <name val="Arial"/>
        <scheme val="none"/>
      </font>
      <numFmt numFmtId="3" formatCode="#,##0"/>
    </dxf>
    <dxf>
      <font>
        <b val="0"/>
        <i val="0"/>
        <strike val="0"/>
        <condense val="0"/>
        <extend val="0"/>
        <outline val="0"/>
        <shadow val="0"/>
        <u val="none"/>
        <vertAlign val="baseline"/>
        <sz val="12"/>
        <color theme="1"/>
        <name val="Arial"/>
        <scheme val="none"/>
      </font>
      <fill>
        <patternFill patternType="none">
          <fgColor indexed="64"/>
          <bgColor auto="1"/>
        </patternFill>
      </fill>
    </dxf>
    <dxf>
      <border outline="0">
        <top style="thin">
          <color theme="2"/>
        </top>
      </border>
    </dxf>
    <dxf>
      <border outline="0">
        <left style="thin">
          <color theme="2"/>
        </left>
        <right style="thin">
          <color theme="2"/>
        </right>
        <top style="thin">
          <color theme="2"/>
        </top>
        <bottom style="thin">
          <color theme="2"/>
        </bottom>
      </border>
    </dxf>
    <dxf>
      <font>
        <b val="0"/>
        <i val="0"/>
        <strike val="0"/>
        <condense val="0"/>
        <extend val="0"/>
        <outline val="0"/>
        <shadow val="0"/>
        <u val="none"/>
        <vertAlign val="baseline"/>
        <sz val="12"/>
        <color theme="1"/>
        <name val="Arial"/>
        <scheme val="none"/>
      </font>
      <fill>
        <patternFill patternType="none">
          <fgColor indexed="64"/>
          <bgColor auto="1"/>
        </patternFill>
      </fill>
    </dxf>
    <dxf>
      <border outline="0">
        <bottom style="thin">
          <color theme="2"/>
        </bottom>
      </border>
    </dxf>
    <dxf>
      <font>
        <b/>
        <i val="0"/>
        <strike val="0"/>
        <condense val="0"/>
        <extend val="0"/>
        <outline val="0"/>
        <shadow val="0"/>
        <u val="none"/>
        <vertAlign val="baseline"/>
        <sz val="12"/>
        <color theme="1"/>
        <name val="Arial"/>
        <scheme val="none"/>
      </font>
      <fill>
        <patternFill patternType="solid">
          <fgColor indexed="64"/>
          <bgColor theme="4" tint="0.59999389629810485"/>
        </patternFill>
      </fill>
      <border diagonalUp="0" diagonalDown="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1BA41C5-161D-4537-8CE8-C0E986CFDED6}" name="Statewide_Meals_Served" displayName="Statewide_Meals_Served" ref="A3:E7" totalsRowShown="0" headerRowDxfId="99" dataDxfId="97" headerRowBorderDxfId="98" tableBorderDxfId="96" totalsRowBorderDxfId="95">
  <autoFilter ref="A3:E7" xr:uid="{51BA41C5-161D-4537-8CE8-C0E986CFDED6}"/>
  <tableColumns count="5">
    <tableColumn id="1" xr3:uid="{2ABA3F48-69A0-4732-B106-9C9B4F46A853}" name="Meals Served " dataDxfId="94"/>
    <tableColumn id="2" xr3:uid="{806AF73F-6759-403A-AFDA-67BD0EB68C69}" name="Child Care Centers " dataDxfId="93"/>
    <tableColumn id="3" xr3:uid="{8F2936DA-94C6-42DB-AEE3-35F5673D50CE}" name="Adult Day Care Centers " dataDxfId="92"/>
    <tableColumn id="4" xr3:uid="{CD891912-32D6-4B11-9D63-6F98BFE79485}" name="Day Care Homes " dataDxfId="91"/>
    <tableColumn id="5" xr3:uid="{67662093-61AD-4A20-8111-2924E614B9D6}" name="Statewide Total " dataDxfId="90">
      <calculatedColumnFormula>SUM(B4:D4)</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2073F4E-C3AE-44E1-AF82-5B3947454AC7}" name="Statewide_Reimbursements" displayName="Statewide_Reimbursements" ref="A10:E15" totalsRowShown="0" headerRowDxfId="89" dataDxfId="88">
  <autoFilter ref="A10:E15" xr:uid="{E2073F4E-C3AE-44E1-AF82-5B3947454AC7}"/>
  <tableColumns count="5">
    <tableColumn id="1" xr3:uid="{69CB80B9-7E8F-499E-AA71-7413AB827239}" name="Reimbursements" dataDxfId="87"/>
    <tableColumn id="2" xr3:uid="{AE44A6B9-66B0-4010-9386-5B547F929149}" name="Child Care Centers" dataDxfId="86"/>
    <tableColumn id="3" xr3:uid="{0237A00F-09F7-4FF2-9752-9A7CBE514C1E}" name="Adult Day Care Centers" dataDxfId="85"/>
    <tableColumn id="4" xr3:uid="{6F6FFFFF-3965-4DEF-8563-72567B65C7A8}" name="Day Care Homes" dataDxfId="84"/>
    <tableColumn id="5" xr3:uid="{A1B43F55-0333-4DA5-B892-7321D0782B16}" name="Statewide Total" dataDxfId="83">
      <calculatedColumnFormula>SUM(B11:D11)</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EA6ECD8-EA0C-43FD-813F-1A8C0A3993A7}" name="Statewide_Program_Participation" displayName="Statewide_Program_Participation" ref="A3:E6" totalsRowShown="0" headerRowDxfId="82" dataDxfId="81">
  <autoFilter ref="A3:E6" xr:uid="{3EA6ECD8-EA0C-43FD-813F-1A8C0A3993A7}"/>
  <tableColumns count="5">
    <tableColumn id="1" xr3:uid="{CDE17166-777B-40F2-8231-E825145E7C67}" name="Program Participation" dataDxfId="80"/>
    <tableColumn id="2" xr3:uid="{98B6A7C1-5410-4EF5-913C-CD52D2760E3A}" name="Child Care Centers " dataDxfId="79"/>
    <tableColumn id="3" xr3:uid="{C8AF6718-385E-4809-B2F4-42DB56373157}" name="Adult Day Care Centers" dataDxfId="78"/>
    <tableColumn id="4" xr3:uid="{A51D9198-74F9-42C9-BF52-2497E876B528}" name="Day Care Homes " dataDxfId="77"/>
    <tableColumn id="5" xr3:uid="{7BCBE7F1-55FD-4245-9EDD-3F885E89FCF9}" name="Statewide Total " dataDxfId="76">
      <calculatedColumnFormula>SUM(B4:D4)</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3AF283F-6064-482C-A965-D62AD8481EC7}" name="Statewide_Enrollment" displayName="Statewide_Enrollment" ref="A9:E13" totalsRowShown="0" headerRowDxfId="75" dataDxfId="74">
  <autoFilter ref="A9:E13" xr:uid="{83AF283F-6064-482C-A965-D62AD8481EC7}"/>
  <tableColumns count="5">
    <tableColumn id="1" xr3:uid="{D55A4E1B-A244-4B60-B095-2D8F83029487}" name="Enrollment" dataDxfId="73"/>
    <tableColumn id="2" xr3:uid="{199485B8-C9F1-4D0B-8644-AC5C82D38A6B}" name="Child Care Centers" dataDxfId="72"/>
    <tableColumn id="3" xr3:uid="{FF29C732-F67A-43A3-B92C-B8D48D909838}" name="Adult Day Care Centers" dataDxfId="71"/>
    <tableColumn id="4" xr3:uid="{CFFE0959-7E19-4B5C-903F-F0E82130485B}" name="Day Care Homes " dataDxfId="70"/>
    <tableColumn id="5" xr3:uid="{957E5578-8AB1-4416-B33E-F8F774C47B96}" name="Statewide Total" dataDxfId="69">
      <calculatedColumnFormula>SUM(Statewide_Enrollment[[#This Row],[Child Care Centers]:[Day Care Homes ]])</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A6FFA29C-46B2-4E2A-932E-CAB1B820EBBA}" name="Meals_Served_by_County" displayName="Meals_Served_by_County" ref="A6:K65" totalsRowShown="0" headerRowDxfId="68" dataDxfId="66" headerRowBorderDxfId="67" tableBorderDxfId="65" totalsRowBorderDxfId="64">
  <autoFilter ref="A6:K65" xr:uid="{A6FFA29C-46B2-4E2A-932E-CAB1B820EBBA}"/>
  <tableColumns count="11">
    <tableColumn id="1" xr3:uid="{C16C327B-1DED-4823-AC25-5909D7D9F8B0}" name="County " dataDxfId="63"/>
    <tableColumn id="2" xr3:uid="{E186D68A-03AB-49D6-991F-A0EF6E9EB664}" name="CCC Free Meals  " dataDxfId="62"/>
    <tableColumn id="3" xr3:uid="{472A0947-C55F-4033-8708-82392CDCB28F}" name="CCC Reduced Meals " dataDxfId="61"/>
    <tableColumn id="4" xr3:uid="{75D3FA6A-A793-45A8-BC14-8BE39B6829E9}" name="CCC Base Rate Meals " dataDxfId="60"/>
    <tableColumn id="5" xr3:uid="{1EDAB286-E940-4F50-9982-BA722420CDDD}" name="ADC Free Meals " dataDxfId="59"/>
    <tableColumn id="6" xr3:uid="{73EC7E83-4E74-49E0-BB5B-5F1C07E2B20A}" name="ADC Reduced Meals " dataDxfId="58"/>
    <tableColumn id="7" xr3:uid="{E2F9D84B-3790-4CAE-959C-C9A3478F0285}" name="ADC Base Rate Meals " dataDxfId="57"/>
    <tableColumn id="8" xr3:uid="{0312283F-B13A-49A5-937C-177CD8AAF017}" name="DCH Free Meals " dataDxfId="56"/>
    <tableColumn id="9" xr3:uid="{EC3E4D1E-364D-45C9-A0CD-67018D66FC0B}" name="DCH Reduced Meals " dataDxfId="55"/>
    <tableColumn id="10" xr3:uid="{D5D15928-1CD3-4DC3-9B11-401603B317C2}" name="DCH Base Rate Meals" dataDxfId="54"/>
    <tableColumn id="11" xr3:uid="{7CD9E2BF-B045-4E52-9B0B-3416577516DA}" name="Total Meals Served " dataDxfId="53">
      <calculatedColumnFormula>SUM(A7:J7)</calculatedColumnFormula>
    </tableColumn>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2049A60-BE96-4478-AD90-B2BBC014382F}" name="Counties_Participation" displayName="Counties_Participation" ref="A7:M66" totalsRowShown="0" headerRowDxfId="52" dataDxfId="50" headerRowBorderDxfId="51" tableBorderDxfId="49" totalsRowBorderDxfId="48">
  <autoFilter ref="A7:M66" xr:uid="{12049A60-BE96-4478-AD90-B2BBC014382F}"/>
  <tableColumns count="13">
    <tableColumn id="1" xr3:uid="{EBC08B6A-C1A5-47FE-9AE9-FB6AA4513DF9}" name="County" dataDxfId="47"/>
    <tableColumn id="2" xr3:uid="{540DF75C-7CDF-47A5-9E4C-ABCC01319962}" name="CCC Operators" dataDxfId="46"/>
    <tableColumn id="3" xr3:uid="{7D950C50-33CB-4E2A-A8FD-98C46CCA17F9}" name="CCC Sites" dataDxfId="45"/>
    <tableColumn id="4" xr3:uid="{DCD45EC1-E9A1-4B6E-BC3B-D5B2D5DAAE2C}" name="CCC ADP" dataDxfId="44"/>
    <tableColumn id="5" xr3:uid="{B5EB7D9B-2D5C-46A9-889E-C0BD135315CE}" name="ADC Operators" dataDxfId="43"/>
    <tableColumn id="6" xr3:uid="{2D7D3C81-08E5-4A97-9E25-A1D9C058C50B}" name="ADC Sites" dataDxfId="42"/>
    <tableColumn id="7" xr3:uid="{3280CE82-F438-4148-B90C-613F60BADF73}" name="ADC ADP" dataDxfId="41"/>
    <tableColumn id="8" xr3:uid="{4380991D-7944-4FEC-B4F0-07F8C8BBF9DA}" name="DCH Sponsors" dataDxfId="40"/>
    <tableColumn id="9" xr3:uid="{3654B5CA-87A9-4DD9-A6BE-B3AA66B7E0A6}" name="DCH Sites" dataDxfId="39"/>
    <tableColumn id="10" xr3:uid="{173B0E19-69D8-4AE7-8DF8-6018EF492D6A}" name="DCH ADP" dataDxfId="38"/>
    <tableColumn id="11" xr3:uid="{D6C750A6-CE26-4B1B-8D03-BFC9B37DE865}" name="Total Operators" dataDxfId="37">
      <calculatedColumnFormula>B8+E8+H8</calculatedColumnFormula>
    </tableColumn>
    <tableColumn id="12" xr3:uid="{46B7ACE1-19D3-4EB0-9F24-D2455BD45C89}" name="Total Sites" dataDxfId="36">
      <calculatedColumnFormula>C8+F8+I8</calculatedColumnFormula>
    </tableColumn>
    <tableColumn id="13" xr3:uid="{59273DBF-E7D6-4979-8E09-F73C241579CA}" name="Total ADP " dataDxfId="35">
      <calculatedColumnFormula>D8+G8+J8</calculatedColumnFormula>
    </tableColumn>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620BCA4-3615-4F40-8331-4C088DFB1CB1}" name="Counties_Enrollment" displayName="Counties_Enrollment" ref="A6:K65" totalsRowShown="0" headerRowDxfId="34" dataDxfId="32" headerRowBorderDxfId="33" tableBorderDxfId="31" totalsRowBorderDxfId="30">
  <autoFilter ref="A6:K65" xr:uid="{6620BCA4-3615-4F40-8331-4C088DFB1CB1}"/>
  <tableColumns count="11">
    <tableColumn id="1" xr3:uid="{2CC0CFD6-14E6-432D-87D7-6A201B0FF8CC}" name="County" dataDxfId="29"/>
    <tableColumn id="2" xr3:uid="{AA7DDC3F-93C7-46E5-8EC1-E9B697815670}" name="CCC Free Enrollment" dataDxfId="28"/>
    <tableColumn id="3" xr3:uid="{53222FF9-7F73-4E22-ABEB-FC09E07C00C6}" name="CCC Reduced Enrollment" dataDxfId="27"/>
    <tableColumn id="4" xr3:uid="{5BE63F7F-DA70-4E0F-991A-9146B7BB0DDD}" name="CCC Base Enrollment" dataDxfId="26"/>
    <tableColumn id="5" xr3:uid="{4457E769-DF73-47F8-A32F-18F3D322B98C}" name="ADC Free Enrollment " dataDxfId="25"/>
    <tableColumn id="6" xr3:uid="{E06D02DD-33AA-40FB-A640-5F65C3A18E57}" name="ADC Reduced Enrollment" dataDxfId="24"/>
    <tableColumn id="7" xr3:uid="{F091FB69-13B0-483B-8E7F-8942C854BACB}" name="ADC Base Enrollment" dataDxfId="23"/>
    <tableColumn id="8" xr3:uid="{51A479FE-1D4D-4D62-9631-CB70491EE0C0}" name="DCH Free Enrollment " dataDxfId="22"/>
    <tableColumn id="9" xr3:uid="{7FB0A2E6-7EA1-4AD4-BF15-33B832B81B1E}" name="DCH Reduced Enrollment " dataDxfId="21"/>
    <tableColumn id="10" xr3:uid="{458DF4EF-1077-44CE-B457-531214DD13F8}" name="DCH Base Enrollment" dataDxfId="20"/>
    <tableColumn id="11" xr3:uid="{D3A48C5D-E850-4ADD-84DD-0729F266B9D8}" name="Total Enrollment " dataDxfId="19">
      <calculatedColumnFormula>SUM(Counties_Enrollment[[#This Row],[CCC Free Enrollment]:[DCH Base Enrollment]])</calculatedColumnFormula>
    </tableColumn>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9C45AEC5-D0DF-44A2-B90A-25E818E370B8}" name="Counties_Reimbursement" displayName="Counties_Reimbursement" ref="A6:N65" totalsRowShown="0" headerRowDxfId="18" dataDxfId="16" headerRowBorderDxfId="17" tableBorderDxfId="15" totalsRowBorderDxfId="14">
  <autoFilter ref="A6:N65" xr:uid="{9C45AEC5-D0DF-44A2-B90A-25E818E370B8}"/>
  <tableColumns count="14">
    <tableColumn id="1" xr3:uid="{A08D183D-E366-490B-AE09-251E80D5F475}" name="County" dataDxfId="13"/>
    <tableColumn id="2" xr3:uid="{6C96779F-1602-4F85-9BD7-7ED6F3A04839}" name="CCC Federal Meal" dataDxfId="12"/>
    <tableColumn id="3" xr3:uid="{E54E9DC4-D7E0-4CD6-BF05-77002D831687}" name="CCC Federal Administration" dataDxfId="11"/>
    <tableColumn id="4" xr3:uid="{51CCD77F-5DFB-4BCA-B58F-9948A3BED19D}" name="CCC Cash in Lieu of USDA Commodities (Federal) " dataDxfId="10"/>
    <tableColumn id="5" xr3:uid="{0F2A2852-1DEA-4301-8F89-D204C2884E5C}" name="CCC State Meal " dataDxfId="9"/>
    <tableColumn id="7" xr3:uid="{D127F104-9CF3-4A28-A98A-08992C4A11FD}" name="ADC Federal Meal" dataDxfId="8"/>
    <tableColumn id="8" xr3:uid="{E17EBED3-E4FC-4700-88E6-D54408E98C85}" name="ADC Federal Administration " dataDxfId="7"/>
    <tableColumn id="9" xr3:uid="{A4F97CB2-5F93-4239-88EB-E289C5D5CC4D}" name="ADC Cash in Lieu of USDA Commodities(Federal)" dataDxfId="6"/>
    <tableColumn id="10" xr3:uid="{B5C90DC5-65ED-40DD-8D9F-0CEE410AB4AB}" name="ADC State Meal " dataDxfId="5"/>
    <tableColumn id="11" xr3:uid="{F66634DE-E0C2-400F-9C4D-03DB28B6B6DF}" name="DCH Federal Meal " dataDxfId="4"/>
    <tableColumn id="12" xr3:uid="{42389FC3-F5EE-4C12-856E-B3E8DA6D467B}" name="DCH Federal Administration" dataDxfId="3"/>
    <tableColumn id="13" xr3:uid="{BEFD45DB-E0AB-47E9-B8AA-9FA69C49864B}" name="DCH Cash in Lieu of USDA Commodities (Federal) " dataDxfId="2"/>
    <tableColumn id="14" xr3:uid="{D965DF7A-09A6-4E84-972E-8F4DB60D5B29}" name="DCH State Meal " dataDxfId="1"/>
    <tableColumn id="15" xr3:uid="{297C3499-657B-4FF5-B163-EB14F9B89E80}" name="Total Reimbursement " dataDxfId="0">
      <calculatedColumnFormula>SUM(A7:M7)-L7</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table" Target="../tables/table3.xml"/></Relationships>
</file>

<file path=xl/worksheets/_rels/sheet3.xml.rels><?xml version="1.0" encoding="UTF-8" standalone="yes"?>
<Relationships xmlns="http://schemas.openxmlformats.org/package/2006/relationships"><Relationship Id="rId1" Type="http://schemas.openxmlformats.org/officeDocument/2006/relationships/table" Target="../tables/table5.xml"/></Relationships>
</file>

<file path=xl/worksheets/_rels/sheet4.xml.rels><?xml version="1.0" encoding="UTF-8" standalone="yes"?>
<Relationships xmlns="http://schemas.openxmlformats.org/package/2006/relationships"><Relationship Id="rId1" Type="http://schemas.openxmlformats.org/officeDocument/2006/relationships/table" Target="../tables/table6.xml"/></Relationships>
</file>

<file path=xl/worksheets/_rels/sheet5.xml.rels><?xml version="1.0" encoding="UTF-8" standalone="yes"?>
<Relationships xmlns="http://schemas.openxmlformats.org/package/2006/relationships"><Relationship Id="rId1" Type="http://schemas.openxmlformats.org/officeDocument/2006/relationships/table" Target="../tables/table7.xml"/></Relationships>
</file>

<file path=xl/worksheets/_rels/sheet6.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6"/>
  <sheetViews>
    <sheetView zoomScale="90" zoomScaleNormal="90" workbookViewId="0">
      <selection activeCell="B7" sqref="B7"/>
    </sheetView>
  </sheetViews>
  <sheetFormatPr defaultColWidth="9.140625" defaultRowHeight="14.25" x14ac:dyDescent="0.2"/>
  <cols>
    <col min="1" max="1" width="50.42578125" style="37" customWidth="1"/>
    <col min="2" max="3" width="28.85546875" style="37" customWidth="1"/>
    <col min="4" max="4" width="26.42578125" style="37" customWidth="1"/>
    <col min="5" max="5" width="47.140625" style="37" customWidth="1"/>
    <col min="6" max="16384" width="9.140625" style="37"/>
  </cols>
  <sheetData>
    <row r="1" spans="1:5" ht="85.5" customHeight="1" x14ac:dyDescent="0.2">
      <c r="A1" s="46" t="s">
        <v>0</v>
      </c>
      <c r="B1" s="47"/>
      <c r="C1" s="47"/>
      <c r="D1" s="47"/>
      <c r="E1" s="47"/>
    </row>
    <row r="2" spans="1:5" ht="36.6" customHeight="1" x14ac:dyDescent="0.3">
      <c r="A2" s="48" t="s">
        <v>1</v>
      </c>
      <c r="B2" s="48"/>
      <c r="C2" s="48"/>
      <c r="D2" s="48"/>
      <c r="E2" s="48"/>
    </row>
    <row r="3" spans="1:5" ht="15.75" x14ac:dyDescent="0.25">
      <c r="A3" s="38" t="s">
        <v>2</v>
      </c>
      <c r="B3" s="38" t="s">
        <v>3</v>
      </c>
      <c r="C3" s="38" t="s">
        <v>4</v>
      </c>
      <c r="D3" s="38" t="s">
        <v>5</v>
      </c>
      <c r="E3" s="38" t="s">
        <v>6</v>
      </c>
    </row>
    <row r="4" spans="1:5" ht="15" x14ac:dyDescent="0.2">
      <c r="A4" s="39" t="s">
        <v>7</v>
      </c>
      <c r="B4" s="40">
        <v>111889546</v>
      </c>
      <c r="C4" s="40">
        <v>17123000</v>
      </c>
      <c r="D4" s="40">
        <v>50859703</v>
      </c>
      <c r="E4" s="40">
        <f>SUM(B4:D4)</f>
        <v>179872249</v>
      </c>
    </row>
    <row r="5" spans="1:5" ht="15" x14ac:dyDescent="0.2">
      <c r="A5" s="39" t="s">
        <v>8</v>
      </c>
      <c r="B5" s="40">
        <v>4729427</v>
      </c>
      <c r="C5" s="40">
        <v>16297</v>
      </c>
      <c r="D5" s="40">
        <v>0</v>
      </c>
      <c r="E5" s="40">
        <f t="shared" ref="E5:E6" si="0">SUM(B5:D5)</f>
        <v>4745724</v>
      </c>
    </row>
    <row r="6" spans="1:5" ht="15" x14ac:dyDescent="0.2">
      <c r="A6" s="39" t="s">
        <v>9</v>
      </c>
      <c r="B6" s="40">
        <v>17172881</v>
      </c>
      <c r="C6" s="40">
        <v>266166</v>
      </c>
      <c r="D6" s="40">
        <v>3723888</v>
      </c>
      <c r="E6" s="40">
        <f t="shared" si="0"/>
        <v>21162935</v>
      </c>
    </row>
    <row r="7" spans="1:5" ht="15.75" x14ac:dyDescent="0.25">
      <c r="A7" s="41" t="s">
        <v>10</v>
      </c>
      <c r="B7" s="40">
        <f>SUM(B4:B6)</f>
        <v>133791854</v>
      </c>
      <c r="C7" s="40">
        <f t="shared" ref="C7:E7" si="1">SUM(C4:C6)</f>
        <v>17405463</v>
      </c>
      <c r="D7" s="40">
        <f t="shared" si="1"/>
        <v>54583591</v>
      </c>
      <c r="E7" s="40">
        <f t="shared" si="1"/>
        <v>205780908</v>
      </c>
    </row>
    <row r="8" spans="1:5" ht="36.6" customHeight="1" x14ac:dyDescent="0.2">
      <c r="A8" s="49" t="s">
        <v>11</v>
      </c>
      <c r="B8" s="49"/>
      <c r="C8" s="49"/>
      <c r="D8" s="49"/>
      <c r="E8" s="49"/>
    </row>
    <row r="9" spans="1:5" ht="36.6" customHeight="1" x14ac:dyDescent="0.3">
      <c r="A9" s="48" t="s">
        <v>12</v>
      </c>
      <c r="B9" s="48"/>
      <c r="C9" s="48"/>
      <c r="D9" s="48"/>
      <c r="E9" s="48"/>
    </row>
    <row r="10" spans="1:5" ht="15.75" x14ac:dyDescent="0.25">
      <c r="A10" s="38" t="s">
        <v>13</v>
      </c>
      <c r="B10" s="38" t="s">
        <v>14</v>
      </c>
      <c r="C10" s="38" t="s">
        <v>15</v>
      </c>
      <c r="D10" s="38" t="s">
        <v>16</v>
      </c>
      <c r="E10" s="38" t="s">
        <v>17</v>
      </c>
    </row>
    <row r="11" spans="1:5" ht="15" x14ac:dyDescent="0.2">
      <c r="A11" s="39" t="s">
        <v>18</v>
      </c>
      <c r="B11" s="42">
        <v>405643963.02999997</v>
      </c>
      <c r="C11" s="42">
        <v>47425159.380000003</v>
      </c>
      <c r="D11" s="42">
        <v>108277067.58</v>
      </c>
      <c r="E11" s="43">
        <f>SUM(B11:D11)</f>
        <v>561346189.99000001</v>
      </c>
    </row>
    <row r="12" spans="1:5" ht="15" x14ac:dyDescent="0.2">
      <c r="A12" s="39" t="s">
        <v>19</v>
      </c>
      <c r="B12" s="42">
        <v>0</v>
      </c>
      <c r="C12" s="42">
        <v>0</v>
      </c>
      <c r="D12" s="42">
        <v>14113188</v>
      </c>
      <c r="E12" s="43">
        <f t="shared" ref="E12:E15" si="2">SUM(B12:D12)</f>
        <v>14113188</v>
      </c>
    </row>
    <row r="13" spans="1:5" ht="15" x14ac:dyDescent="0.2">
      <c r="A13" s="39" t="s">
        <v>20</v>
      </c>
      <c r="B13" s="42">
        <v>25815950.899999999</v>
      </c>
      <c r="C13" s="42">
        <v>1977861.88</v>
      </c>
      <c r="D13" s="42">
        <v>7171691.9000000004</v>
      </c>
      <c r="E13" s="43">
        <f t="shared" si="2"/>
        <v>34965504.68</v>
      </c>
    </row>
    <row r="14" spans="1:5" ht="15" x14ac:dyDescent="0.2">
      <c r="A14" s="39" t="s">
        <v>21</v>
      </c>
      <c r="B14" s="42">
        <v>5680240.04</v>
      </c>
      <c r="C14" s="42">
        <v>0</v>
      </c>
      <c r="D14" s="42">
        <v>4172517.66</v>
      </c>
      <c r="E14" s="43">
        <f t="shared" si="2"/>
        <v>9852757.6999999993</v>
      </c>
    </row>
    <row r="15" spans="1:5" ht="15.75" x14ac:dyDescent="0.25">
      <c r="A15" s="41" t="s">
        <v>22</v>
      </c>
      <c r="B15" s="42">
        <v>437140153.97000003</v>
      </c>
      <c r="C15" s="42">
        <v>49403021.259999998</v>
      </c>
      <c r="D15" s="42">
        <v>126562773.23999999</v>
      </c>
      <c r="E15" s="44">
        <f t="shared" si="2"/>
        <v>613105948.47000003</v>
      </c>
    </row>
    <row r="16" spans="1:5" ht="15" x14ac:dyDescent="0.2">
      <c r="A16" s="49" t="s">
        <v>23</v>
      </c>
      <c r="B16" s="49"/>
      <c r="C16" s="49"/>
      <c r="D16" s="49"/>
      <c r="E16" s="49"/>
    </row>
  </sheetData>
  <sheetProtection algorithmName="SHA-512" hashValue="8q++FzoxMLy/s6/y1hxekZvSbDYhgXzzj79nDD1XKx0ocqYruhzOA9FsvjlbkRsEhg5933HFeD4g6/9FcD1lAw==" saltValue="g+Yg+T3iVEO1m5sZxSVvBA==" spinCount="100000" sheet="1" objects="1" scenarios="1"/>
  <mergeCells count="5">
    <mergeCell ref="A1:E1"/>
    <mergeCell ref="A2:E2"/>
    <mergeCell ref="A8:E8"/>
    <mergeCell ref="A9:E9"/>
    <mergeCell ref="A16:E16"/>
  </mergeCells>
  <dataValidations count="1">
    <dataValidation allowBlank="1" showInputMessage="1" showErrorMessage="1" prompt="For Day Care Homes, Reimbursement Received is inclusive of Cash in Lieu (CIL) of USDA (United States Department of Agriculture)  Donated Commodities." sqref="A13" xr:uid="{19C89C71-86EF-4AA0-AC9A-D8A0D9C0A79E}"/>
  </dataValidations>
  <pageMargins left="0.7" right="0.7" top="0.75" bottom="0.75" header="0.3" footer="0.3"/>
  <tableParts count="2">
    <tablePart r:id="rId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4546B-B173-4601-B339-643CF04B4D92}">
  <dimension ref="A1:E14"/>
  <sheetViews>
    <sheetView workbookViewId="0">
      <selection activeCell="G6" sqref="G6"/>
    </sheetView>
  </sheetViews>
  <sheetFormatPr defaultRowHeight="15" x14ac:dyDescent="0.25"/>
  <cols>
    <col min="1" max="1" width="45.7109375" customWidth="1"/>
    <col min="2" max="2" width="33.85546875" customWidth="1"/>
    <col min="3" max="3" width="34.5703125" customWidth="1"/>
    <col min="4" max="4" width="31" customWidth="1"/>
    <col min="5" max="5" width="30.85546875" customWidth="1"/>
  </cols>
  <sheetData>
    <row r="1" spans="1:5" ht="53.45" customHeight="1" x14ac:dyDescent="0.25">
      <c r="A1" s="50" t="s">
        <v>24</v>
      </c>
      <c r="B1" s="51"/>
      <c r="C1" s="51"/>
      <c r="D1" s="51"/>
      <c r="E1" s="51"/>
    </row>
    <row r="2" spans="1:5" ht="36" customHeight="1" x14ac:dyDescent="0.3">
      <c r="A2" s="52" t="s">
        <v>25</v>
      </c>
      <c r="B2" s="52"/>
      <c r="C2" s="52"/>
      <c r="D2" s="52"/>
      <c r="E2" s="52"/>
    </row>
    <row r="3" spans="1:5" ht="15.75" x14ac:dyDescent="0.25">
      <c r="A3" s="35" t="s">
        <v>26</v>
      </c>
      <c r="B3" s="35" t="s">
        <v>3</v>
      </c>
      <c r="C3" s="35" t="s">
        <v>15</v>
      </c>
      <c r="D3" s="35" t="s">
        <v>5</v>
      </c>
      <c r="E3" s="35" t="s">
        <v>6</v>
      </c>
    </row>
    <row r="4" spans="1:5" ht="15.75" x14ac:dyDescent="0.25">
      <c r="A4" s="1" t="s">
        <v>27</v>
      </c>
      <c r="B4" s="19">
        <v>1087</v>
      </c>
      <c r="C4" s="19">
        <v>248</v>
      </c>
      <c r="D4" s="19">
        <v>42</v>
      </c>
      <c r="E4" s="18">
        <f t="shared" ref="E4" si="0">SUM(B4:D4)</f>
        <v>1377</v>
      </c>
    </row>
    <row r="5" spans="1:5" ht="15.75" x14ac:dyDescent="0.25">
      <c r="A5" s="1" t="s">
        <v>28</v>
      </c>
      <c r="B5" s="19">
        <v>8877</v>
      </c>
      <c r="C5" s="19">
        <v>341</v>
      </c>
      <c r="D5" s="19">
        <v>11364</v>
      </c>
      <c r="E5" s="18">
        <f>SUM(B5:D5)</f>
        <v>20582</v>
      </c>
    </row>
    <row r="6" spans="1:5" ht="15.75" x14ac:dyDescent="0.25">
      <c r="A6" s="1" t="s">
        <v>29</v>
      </c>
      <c r="B6" s="45">
        <v>622402</v>
      </c>
      <c r="C6" s="45">
        <v>25750</v>
      </c>
      <c r="D6" s="45">
        <v>98352</v>
      </c>
      <c r="E6" s="18">
        <f>SUM(B6:D6)</f>
        <v>746504</v>
      </c>
    </row>
    <row r="7" spans="1:5" ht="36.6" customHeight="1" x14ac:dyDescent="0.25">
      <c r="A7" s="53" t="s">
        <v>30</v>
      </c>
      <c r="B7" s="53"/>
      <c r="C7" s="53"/>
      <c r="D7" s="53"/>
      <c r="E7" s="53"/>
    </row>
    <row r="8" spans="1:5" ht="35.1" customHeight="1" x14ac:dyDescent="0.3">
      <c r="A8" s="52" t="s">
        <v>31</v>
      </c>
      <c r="B8" s="52"/>
      <c r="C8" s="52"/>
      <c r="D8" s="52"/>
      <c r="E8" s="52"/>
    </row>
    <row r="9" spans="1:5" ht="15.75" x14ac:dyDescent="0.25">
      <c r="A9" s="35" t="s">
        <v>32</v>
      </c>
      <c r="B9" s="35" t="s">
        <v>14</v>
      </c>
      <c r="C9" s="35" t="s">
        <v>15</v>
      </c>
      <c r="D9" s="35" t="s">
        <v>5</v>
      </c>
      <c r="E9" s="36" t="s">
        <v>17</v>
      </c>
    </row>
    <row r="10" spans="1:5" ht="15.75" x14ac:dyDescent="0.25">
      <c r="A10" s="1" t="s">
        <v>33</v>
      </c>
      <c r="B10" s="19">
        <v>2286917</v>
      </c>
      <c r="C10" s="19">
        <v>45195</v>
      </c>
      <c r="D10" s="19">
        <v>106992</v>
      </c>
      <c r="E10" s="19">
        <f>SUM(Statewide_Enrollment[[#This Row],[Child Care Centers]:[Day Care Homes ]])</f>
        <v>2439104</v>
      </c>
    </row>
    <row r="11" spans="1:5" ht="15.75" x14ac:dyDescent="0.25">
      <c r="A11" s="1" t="s">
        <v>34</v>
      </c>
      <c r="B11" s="19">
        <v>14339</v>
      </c>
      <c r="C11" s="20">
        <v>35</v>
      </c>
      <c r="D11" s="20">
        <v>877</v>
      </c>
      <c r="E11" s="19">
        <f>SUM(Statewide_Enrollment[[#This Row],[Child Care Centers]:[Day Care Homes ]])</f>
        <v>15251</v>
      </c>
    </row>
    <row r="12" spans="1:5" ht="15.75" x14ac:dyDescent="0.25">
      <c r="A12" s="1" t="s">
        <v>35</v>
      </c>
      <c r="B12" s="19">
        <v>52974</v>
      </c>
      <c r="C12" s="19">
        <v>1325</v>
      </c>
      <c r="D12" s="19">
        <v>7297</v>
      </c>
      <c r="E12" s="19">
        <f>SUM(Statewide_Enrollment[[#This Row],[Child Care Centers]:[Day Care Homes ]])</f>
        <v>61596</v>
      </c>
    </row>
    <row r="13" spans="1:5" ht="15.75" x14ac:dyDescent="0.25">
      <c r="A13" s="2" t="s">
        <v>22</v>
      </c>
      <c r="B13" s="18">
        <f>SUM(B10:B12)</f>
        <v>2354230</v>
      </c>
      <c r="C13" s="18">
        <f t="shared" ref="C13:D13" si="1">SUM(C10:C12)</f>
        <v>46555</v>
      </c>
      <c r="D13" s="18">
        <f t="shared" si="1"/>
        <v>115166</v>
      </c>
      <c r="E13" s="18">
        <f>SUM(Statewide_Enrollment[[#This Row],[Child Care Centers]:[Day Care Homes ]])</f>
        <v>2515951</v>
      </c>
    </row>
    <row r="14" spans="1:5" ht="24.95" customHeight="1" x14ac:dyDescent="0.25">
      <c r="A14" s="51" t="s">
        <v>36</v>
      </c>
      <c r="B14" s="51"/>
      <c r="C14" s="51"/>
      <c r="D14" s="51"/>
      <c r="E14" s="51"/>
    </row>
  </sheetData>
  <sheetProtection algorithmName="SHA-512" hashValue="xE6O+o3jdFa2QU7z4lzw3ns6KoPdHF9KwlJ0nfCpqSjp9lIdPFkeQXW+FC4I3rV+Z++WRrPz8ogK95W0GS+i6Q==" saltValue="C0mI9qEEe7IEmWcs5aMXJA==" spinCount="100000" sheet="1" objects="1" scenarios="1"/>
  <mergeCells count="5">
    <mergeCell ref="A1:E1"/>
    <mergeCell ref="A2:E2"/>
    <mergeCell ref="A7:E7"/>
    <mergeCell ref="A8:E8"/>
    <mergeCell ref="A14:E14"/>
  </mergeCells>
  <dataValidations count="1">
    <dataValidation allowBlank="1" showInputMessage="1" showErrorMessage="1" prompt="* means: Some sponsors serve more than one site type" sqref="E4" xr:uid="{E775F7AB-26AE-4128-9809-C59BB3BEDAB2}"/>
  </dataValidations>
  <pageMargins left="0.7" right="0.7" top="0.75" bottom="0.75" header="0.3" footer="0.3"/>
  <tableParts count="2">
    <tablePart r:id="rId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2B4A0-17C6-45AA-88CD-0746E2B7AD89}">
  <dimension ref="A1:M66"/>
  <sheetViews>
    <sheetView workbookViewId="0">
      <selection sqref="A1:XFD1048576"/>
    </sheetView>
  </sheetViews>
  <sheetFormatPr defaultColWidth="8.7109375" defaultRowHeight="15" x14ac:dyDescent="0.2"/>
  <cols>
    <col min="1" max="1" width="20.85546875" style="1" bestFit="1" customWidth="1"/>
    <col min="2" max="2" width="22.28515625" style="1" customWidth="1"/>
    <col min="3" max="3" width="26.140625" style="1" customWidth="1"/>
    <col min="4" max="4" width="26.85546875" style="1" customWidth="1"/>
    <col min="5" max="5" width="21.85546875" style="1" customWidth="1"/>
    <col min="6" max="6" width="24.85546875" style="1" customWidth="1"/>
    <col min="7" max="7" width="26.42578125" style="1" customWidth="1"/>
    <col min="8" max="8" width="22" style="1" customWidth="1"/>
    <col min="9" max="9" width="23.5703125" style="1" customWidth="1"/>
    <col min="10" max="10" width="24" style="1" customWidth="1"/>
    <col min="11" max="11" width="24.42578125" style="1" customWidth="1"/>
    <col min="12" max="16384" width="8.7109375" style="1"/>
  </cols>
  <sheetData>
    <row r="1" spans="1:13" ht="32.1" customHeight="1" x14ac:dyDescent="0.2">
      <c r="A1" s="55" t="s">
        <v>37</v>
      </c>
      <c r="B1" s="55"/>
      <c r="C1" s="55"/>
      <c r="D1" s="55"/>
      <c r="E1" s="55"/>
      <c r="F1" s="55"/>
      <c r="G1" s="55"/>
      <c r="H1" s="55"/>
      <c r="I1" s="55"/>
      <c r="J1" s="55"/>
      <c r="K1" s="55"/>
    </row>
    <row r="2" spans="1:13" ht="21" customHeight="1" x14ac:dyDescent="0.2">
      <c r="A2" s="56" t="s">
        <v>38</v>
      </c>
      <c r="B2" s="57"/>
      <c r="C2" s="57"/>
      <c r="D2" s="57"/>
      <c r="E2" s="57"/>
      <c r="F2" s="57"/>
      <c r="G2" s="57"/>
      <c r="H2" s="57"/>
      <c r="I2" s="57"/>
      <c r="J2" s="57"/>
      <c r="K2" s="57"/>
    </row>
    <row r="3" spans="1:13" x14ac:dyDescent="0.2">
      <c r="A3" s="53" t="s">
        <v>39</v>
      </c>
      <c r="B3" s="53"/>
      <c r="C3" s="53"/>
      <c r="D3" s="53"/>
      <c r="E3" s="53"/>
      <c r="F3" s="53"/>
      <c r="G3" s="53"/>
      <c r="H3" s="53"/>
      <c r="I3" s="53"/>
      <c r="J3" s="53"/>
      <c r="K3" s="53"/>
      <c r="L3" s="53"/>
      <c r="M3" s="53"/>
    </row>
    <row r="4" spans="1:13" x14ac:dyDescent="0.2">
      <c r="A4" s="53" t="s">
        <v>40</v>
      </c>
      <c r="B4" s="53"/>
      <c r="C4" s="53"/>
      <c r="D4" s="53"/>
      <c r="E4" s="53"/>
      <c r="F4" s="53"/>
      <c r="G4" s="53"/>
      <c r="H4" s="53"/>
      <c r="I4" s="53"/>
      <c r="J4" s="53"/>
      <c r="K4" s="53"/>
      <c r="L4" s="53"/>
      <c r="M4" s="53"/>
    </row>
    <row r="5" spans="1:13" x14ac:dyDescent="0.2">
      <c r="A5" s="53" t="s">
        <v>41</v>
      </c>
      <c r="B5" s="53"/>
      <c r="C5" s="53"/>
      <c r="D5" s="53"/>
      <c r="E5" s="53"/>
      <c r="F5" s="53"/>
      <c r="G5" s="53"/>
      <c r="H5" s="53"/>
      <c r="I5" s="53"/>
      <c r="J5" s="53"/>
      <c r="K5" s="53"/>
      <c r="L5" s="53"/>
      <c r="M5" s="53"/>
    </row>
    <row r="6" spans="1:13" ht="46.5" customHeight="1" x14ac:dyDescent="0.25">
      <c r="A6" s="32" t="s">
        <v>42</v>
      </c>
      <c r="B6" s="33" t="s">
        <v>43</v>
      </c>
      <c r="C6" s="33" t="s">
        <v>44</v>
      </c>
      <c r="D6" s="33" t="s">
        <v>45</v>
      </c>
      <c r="E6" s="33" t="s">
        <v>46</v>
      </c>
      <c r="F6" s="33" t="s">
        <v>47</v>
      </c>
      <c r="G6" s="33" t="s">
        <v>48</v>
      </c>
      <c r="H6" s="33" t="s">
        <v>49</v>
      </c>
      <c r="I6" s="33" t="s">
        <v>50</v>
      </c>
      <c r="J6" s="33" t="s">
        <v>51</v>
      </c>
      <c r="K6" s="34" t="s">
        <v>52</v>
      </c>
    </row>
    <row r="7" spans="1:13" ht="15.75" x14ac:dyDescent="0.25">
      <c r="A7" s="3" t="s">
        <v>53</v>
      </c>
      <c r="B7" s="13">
        <v>4193490</v>
      </c>
      <c r="C7" s="13">
        <v>198266</v>
      </c>
      <c r="D7" s="13">
        <v>679352</v>
      </c>
      <c r="E7" s="13">
        <v>88456</v>
      </c>
      <c r="F7" s="13">
        <v>0</v>
      </c>
      <c r="G7" s="13">
        <v>5109</v>
      </c>
      <c r="H7" s="13">
        <v>337526</v>
      </c>
      <c r="I7" s="13">
        <v>0</v>
      </c>
      <c r="J7" s="13">
        <v>58737</v>
      </c>
      <c r="K7" s="13">
        <f t="shared" ref="K7:K38" si="0">SUM(A7:J7)</f>
        <v>5560936</v>
      </c>
    </row>
    <row r="8" spans="1:13" ht="15.75" x14ac:dyDescent="0.25">
      <c r="A8" s="3" t="s">
        <v>54</v>
      </c>
      <c r="B8" s="13">
        <v>0</v>
      </c>
      <c r="C8" s="13">
        <v>0</v>
      </c>
      <c r="D8" s="13">
        <v>0</v>
      </c>
      <c r="E8" s="13">
        <v>0</v>
      </c>
      <c r="F8" s="13">
        <v>0</v>
      </c>
      <c r="G8" s="13">
        <v>0</v>
      </c>
      <c r="H8" s="13">
        <v>0</v>
      </c>
      <c r="I8" s="13">
        <v>0</v>
      </c>
      <c r="J8" s="13">
        <v>0</v>
      </c>
      <c r="K8" s="13">
        <f t="shared" si="0"/>
        <v>0</v>
      </c>
    </row>
    <row r="9" spans="1:13" ht="15.75" x14ac:dyDescent="0.25">
      <c r="A9" s="3" t="s">
        <v>55</v>
      </c>
      <c r="B9" s="13">
        <v>51869</v>
      </c>
      <c r="C9" s="13">
        <v>0</v>
      </c>
      <c r="D9" s="13">
        <v>0</v>
      </c>
      <c r="E9" s="13">
        <v>0</v>
      </c>
      <c r="F9" s="13">
        <v>0</v>
      </c>
      <c r="G9" s="13">
        <v>0</v>
      </c>
      <c r="H9" s="13">
        <v>0</v>
      </c>
      <c r="I9" s="13">
        <v>0</v>
      </c>
      <c r="J9" s="13">
        <v>0</v>
      </c>
      <c r="K9" s="13">
        <f t="shared" si="0"/>
        <v>51869</v>
      </c>
    </row>
    <row r="10" spans="1:13" ht="15.75" x14ac:dyDescent="0.25">
      <c r="A10" s="3" t="s">
        <v>56</v>
      </c>
      <c r="B10" s="13">
        <v>527813</v>
      </c>
      <c r="C10" s="13">
        <v>43741</v>
      </c>
      <c r="D10" s="13">
        <v>190251</v>
      </c>
      <c r="E10" s="13">
        <v>0</v>
      </c>
      <c r="F10" s="13">
        <v>0</v>
      </c>
      <c r="G10" s="13">
        <v>0</v>
      </c>
      <c r="H10" s="13">
        <v>831426</v>
      </c>
      <c r="I10" s="13">
        <v>0</v>
      </c>
      <c r="J10" s="13">
        <v>0</v>
      </c>
      <c r="K10" s="13">
        <f t="shared" si="0"/>
        <v>1593231</v>
      </c>
    </row>
    <row r="11" spans="1:13" ht="15.75" x14ac:dyDescent="0.25">
      <c r="A11" s="3" t="s">
        <v>57</v>
      </c>
      <c r="B11" s="13">
        <v>48627</v>
      </c>
      <c r="C11" s="13">
        <v>2655</v>
      </c>
      <c r="D11" s="13">
        <v>7432</v>
      </c>
      <c r="E11" s="13">
        <v>0</v>
      </c>
      <c r="F11" s="13">
        <v>0</v>
      </c>
      <c r="G11" s="13">
        <v>0</v>
      </c>
      <c r="H11" s="13">
        <v>0</v>
      </c>
      <c r="I11" s="13">
        <v>0</v>
      </c>
      <c r="J11" s="13">
        <v>0</v>
      </c>
      <c r="K11" s="13">
        <f t="shared" si="0"/>
        <v>58714</v>
      </c>
    </row>
    <row r="12" spans="1:13" ht="15.75" x14ac:dyDescent="0.25">
      <c r="A12" s="3" t="s">
        <v>58</v>
      </c>
      <c r="B12" s="13">
        <v>59405</v>
      </c>
      <c r="C12" s="13">
        <v>15656</v>
      </c>
      <c r="D12" s="13">
        <v>33481</v>
      </c>
      <c r="E12" s="13">
        <v>0</v>
      </c>
      <c r="F12" s="13">
        <v>0</v>
      </c>
      <c r="G12" s="13">
        <v>0</v>
      </c>
      <c r="H12" s="13">
        <v>151183</v>
      </c>
      <c r="I12" s="13">
        <v>0</v>
      </c>
      <c r="J12" s="13">
        <v>0</v>
      </c>
      <c r="K12" s="13">
        <f t="shared" si="0"/>
        <v>259725</v>
      </c>
    </row>
    <row r="13" spans="1:13" ht="15.75" x14ac:dyDescent="0.25">
      <c r="A13" s="3" t="s">
        <v>59</v>
      </c>
      <c r="B13" s="13">
        <v>2265392</v>
      </c>
      <c r="C13" s="13">
        <v>33165</v>
      </c>
      <c r="D13" s="13">
        <v>93705</v>
      </c>
      <c r="E13" s="13">
        <v>11746</v>
      </c>
      <c r="F13" s="13">
        <v>0</v>
      </c>
      <c r="G13" s="13">
        <v>1865</v>
      </c>
      <c r="H13" s="13">
        <v>1185770</v>
      </c>
      <c r="I13" s="13">
        <v>0</v>
      </c>
      <c r="J13" s="13">
        <v>738774</v>
      </c>
      <c r="K13" s="13">
        <f t="shared" si="0"/>
        <v>4330417</v>
      </c>
    </row>
    <row r="14" spans="1:13" ht="15.75" x14ac:dyDescent="0.25">
      <c r="A14" s="3" t="s">
        <v>60</v>
      </c>
      <c r="B14" s="13">
        <v>187001</v>
      </c>
      <c r="C14" s="13">
        <v>201</v>
      </c>
      <c r="D14" s="13">
        <v>501</v>
      </c>
      <c r="E14" s="13">
        <v>0</v>
      </c>
      <c r="F14" s="13">
        <v>0</v>
      </c>
      <c r="G14" s="13">
        <v>0</v>
      </c>
      <c r="H14" s="13">
        <v>29721</v>
      </c>
      <c r="I14" s="13">
        <v>0</v>
      </c>
      <c r="J14" s="13">
        <v>0</v>
      </c>
      <c r="K14" s="13">
        <f t="shared" si="0"/>
        <v>217424</v>
      </c>
    </row>
    <row r="15" spans="1:13" ht="15.75" x14ac:dyDescent="0.25">
      <c r="A15" s="3" t="s">
        <v>61</v>
      </c>
      <c r="B15" s="13">
        <v>270155</v>
      </c>
      <c r="C15" s="13">
        <v>18199</v>
      </c>
      <c r="D15" s="13">
        <v>69187</v>
      </c>
      <c r="E15" s="13">
        <v>18769</v>
      </c>
      <c r="F15" s="13">
        <v>0</v>
      </c>
      <c r="G15" s="13">
        <v>1469</v>
      </c>
      <c r="H15" s="13">
        <v>0</v>
      </c>
      <c r="I15" s="13">
        <v>0</v>
      </c>
      <c r="J15" s="13">
        <v>0</v>
      </c>
      <c r="K15" s="13">
        <f t="shared" si="0"/>
        <v>377779</v>
      </c>
    </row>
    <row r="16" spans="1:13" ht="15.75" x14ac:dyDescent="0.25">
      <c r="A16" s="3" t="s">
        <v>62</v>
      </c>
      <c r="B16" s="13">
        <v>5751562</v>
      </c>
      <c r="C16" s="13">
        <v>313624</v>
      </c>
      <c r="D16" s="13">
        <v>1168546</v>
      </c>
      <c r="E16" s="13">
        <v>342805</v>
      </c>
      <c r="F16" s="13">
        <v>331</v>
      </c>
      <c r="G16" s="13">
        <v>4480</v>
      </c>
      <c r="H16" s="13">
        <v>1376987</v>
      </c>
      <c r="I16" s="13">
        <v>0</v>
      </c>
      <c r="J16" s="13">
        <v>36871</v>
      </c>
      <c r="K16" s="13">
        <f t="shared" si="0"/>
        <v>8995206</v>
      </c>
    </row>
    <row r="17" spans="1:11" ht="15.75" x14ac:dyDescent="0.25">
      <c r="A17" s="3" t="s">
        <v>63</v>
      </c>
      <c r="B17" s="13">
        <v>70138</v>
      </c>
      <c r="C17" s="13">
        <v>0</v>
      </c>
      <c r="D17" s="13">
        <v>111</v>
      </c>
      <c r="E17" s="13">
        <v>0</v>
      </c>
      <c r="F17" s="13">
        <v>0</v>
      </c>
      <c r="G17" s="13">
        <v>0</v>
      </c>
      <c r="H17" s="13">
        <v>0</v>
      </c>
      <c r="I17" s="13">
        <v>0</v>
      </c>
      <c r="J17" s="13">
        <v>0</v>
      </c>
      <c r="K17" s="13">
        <f t="shared" si="0"/>
        <v>70249</v>
      </c>
    </row>
    <row r="18" spans="1:11" ht="15.75" x14ac:dyDescent="0.25">
      <c r="A18" s="3" t="s">
        <v>64</v>
      </c>
      <c r="B18" s="13">
        <v>469374</v>
      </c>
      <c r="C18" s="13">
        <v>14032</v>
      </c>
      <c r="D18" s="13">
        <v>47919</v>
      </c>
      <c r="E18" s="13">
        <v>24597</v>
      </c>
      <c r="F18" s="13">
        <v>242</v>
      </c>
      <c r="G18" s="13">
        <v>6147</v>
      </c>
      <c r="H18" s="13">
        <v>163911</v>
      </c>
      <c r="I18" s="13">
        <v>0</v>
      </c>
      <c r="J18" s="13">
        <v>0</v>
      </c>
      <c r="K18" s="13">
        <f t="shared" si="0"/>
        <v>726222</v>
      </c>
    </row>
    <row r="19" spans="1:11" ht="15.75" x14ac:dyDescent="0.25">
      <c r="A19" s="3" t="s">
        <v>65</v>
      </c>
      <c r="B19" s="13">
        <v>1248763</v>
      </c>
      <c r="C19" s="13">
        <v>59146</v>
      </c>
      <c r="D19" s="13">
        <v>51658</v>
      </c>
      <c r="E19" s="13">
        <v>92143</v>
      </c>
      <c r="F19" s="13">
        <v>0</v>
      </c>
      <c r="G19" s="13">
        <v>1059</v>
      </c>
      <c r="H19" s="13">
        <v>0</v>
      </c>
      <c r="I19" s="13">
        <v>0</v>
      </c>
      <c r="J19" s="13">
        <v>0</v>
      </c>
      <c r="K19" s="13">
        <f t="shared" si="0"/>
        <v>1452769</v>
      </c>
    </row>
    <row r="20" spans="1:11" ht="15.75" x14ac:dyDescent="0.25">
      <c r="A20" s="3" t="s">
        <v>66</v>
      </c>
      <c r="B20" s="13">
        <v>66875</v>
      </c>
      <c r="C20" s="13">
        <v>0</v>
      </c>
      <c r="D20" s="13">
        <v>0</v>
      </c>
      <c r="E20" s="13">
        <v>0</v>
      </c>
      <c r="F20" s="13">
        <v>0</v>
      </c>
      <c r="G20" s="13">
        <v>0</v>
      </c>
      <c r="H20" s="13">
        <v>0</v>
      </c>
      <c r="I20" s="13">
        <v>0</v>
      </c>
      <c r="J20" s="13">
        <v>0</v>
      </c>
      <c r="K20" s="13">
        <f t="shared" si="0"/>
        <v>66875</v>
      </c>
    </row>
    <row r="21" spans="1:11" ht="15.75" x14ac:dyDescent="0.25">
      <c r="A21" s="3" t="s">
        <v>67</v>
      </c>
      <c r="B21" s="13">
        <v>4001860</v>
      </c>
      <c r="C21" s="13">
        <v>78943</v>
      </c>
      <c r="D21" s="13">
        <v>471742</v>
      </c>
      <c r="E21" s="13">
        <v>379449</v>
      </c>
      <c r="F21" s="13">
        <v>0</v>
      </c>
      <c r="G21" s="13">
        <v>17143</v>
      </c>
      <c r="H21" s="13">
        <v>1819675</v>
      </c>
      <c r="I21" s="13">
        <v>0</v>
      </c>
      <c r="J21" s="13">
        <v>48468</v>
      </c>
      <c r="K21" s="13">
        <f t="shared" si="0"/>
        <v>6817280</v>
      </c>
    </row>
    <row r="22" spans="1:11" ht="15.75" x14ac:dyDescent="0.25">
      <c r="A22" s="3" t="s">
        <v>68</v>
      </c>
      <c r="B22" s="13">
        <v>405669</v>
      </c>
      <c r="C22" s="13">
        <v>13495</v>
      </c>
      <c r="D22" s="13">
        <v>32739</v>
      </c>
      <c r="E22" s="13">
        <v>28743</v>
      </c>
      <c r="F22" s="13">
        <v>0</v>
      </c>
      <c r="G22" s="13">
        <v>0</v>
      </c>
      <c r="H22" s="13">
        <v>590909</v>
      </c>
      <c r="I22" s="13">
        <v>0</v>
      </c>
      <c r="J22" s="13">
        <v>0</v>
      </c>
      <c r="K22" s="13">
        <f t="shared" si="0"/>
        <v>1071555</v>
      </c>
    </row>
    <row r="23" spans="1:11" ht="15.75" x14ac:dyDescent="0.25">
      <c r="A23" s="3" t="s">
        <v>69</v>
      </c>
      <c r="B23" s="13">
        <v>136071</v>
      </c>
      <c r="C23" s="13">
        <v>9443</v>
      </c>
      <c r="D23" s="13">
        <v>22068</v>
      </c>
      <c r="E23" s="13">
        <v>0</v>
      </c>
      <c r="F23" s="13">
        <v>0</v>
      </c>
      <c r="G23" s="13">
        <v>0</v>
      </c>
      <c r="H23" s="13">
        <v>0</v>
      </c>
      <c r="I23" s="13">
        <v>0</v>
      </c>
      <c r="J23" s="13">
        <v>0</v>
      </c>
      <c r="K23" s="13">
        <f t="shared" si="0"/>
        <v>167582</v>
      </c>
    </row>
    <row r="24" spans="1:11" ht="15.75" x14ac:dyDescent="0.25">
      <c r="A24" s="3" t="s">
        <v>70</v>
      </c>
      <c r="B24" s="13">
        <v>50996</v>
      </c>
      <c r="C24" s="13">
        <v>1800</v>
      </c>
      <c r="D24" s="13">
        <v>1790</v>
      </c>
      <c r="E24" s="13">
        <v>0</v>
      </c>
      <c r="F24" s="13">
        <v>0</v>
      </c>
      <c r="G24" s="13">
        <v>0</v>
      </c>
      <c r="H24" s="13">
        <v>0</v>
      </c>
      <c r="I24" s="13">
        <v>0</v>
      </c>
      <c r="J24" s="13">
        <v>0</v>
      </c>
      <c r="K24" s="13">
        <f t="shared" si="0"/>
        <v>54586</v>
      </c>
    </row>
    <row r="25" spans="1:11" ht="15.75" x14ac:dyDescent="0.25">
      <c r="A25" s="3" t="s">
        <v>71</v>
      </c>
      <c r="B25" s="13">
        <v>33439781</v>
      </c>
      <c r="C25" s="13">
        <v>1202199</v>
      </c>
      <c r="D25" s="13">
        <v>2879868</v>
      </c>
      <c r="E25" s="13">
        <v>12930832</v>
      </c>
      <c r="F25" s="13">
        <v>8030</v>
      </c>
      <c r="G25" s="13">
        <v>66137</v>
      </c>
      <c r="H25" s="13">
        <v>9476939</v>
      </c>
      <c r="I25" s="13">
        <v>0</v>
      </c>
      <c r="J25" s="13">
        <v>299329</v>
      </c>
      <c r="K25" s="13">
        <f t="shared" si="0"/>
        <v>60303115</v>
      </c>
    </row>
    <row r="26" spans="1:11" ht="15.75" x14ac:dyDescent="0.25">
      <c r="A26" s="3" t="s">
        <v>72</v>
      </c>
      <c r="B26" s="13">
        <v>184386</v>
      </c>
      <c r="C26" s="13">
        <v>3034</v>
      </c>
      <c r="D26" s="13">
        <v>3894</v>
      </c>
      <c r="E26" s="13">
        <v>0</v>
      </c>
      <c r="F26" s="13">
        <v>0</v>
      </c>
      <c r="G26" s="13">
        <v>0</v>
      </c>
      <c r="H26" s="13">
        <v>0</v>
      </c>
      <c r="I26" s="13">
        <v>0</v>
      </c>
      <c r="J26" s="13">
        <v>0</v>
      </c>
      <c r="K26" s="13">
        <f t="shared" si="0"/>
        <v>191314</v>
      </c>
    </row>
    <row r="27" spans="1:11" ht="15.75" x14ac:dyDescent="0.25">
      <c r="A27" s="3" t="s">
        <v>73</v>
      </c>
      <c r="B27" s="13">
        <v>347761</v>
      </c>
      <c r="C27" s="13">
        <v>36612</v>
      </c>
      <c r="D27" s="13">
        <v>61157</v>
      </c>
      <c r="E27" s="13">
        <v>0</v>
      </c>
      <c r="F27" s="13">
        <v>0</v>
      </c>
      <c r="G27" s="13">
        <v>0</v>
      </c>
      <c r="H27" s="13">
        <v>0</v>
      </c>
      <c r="I27" s="13">
        <v>0</v>
      </c>
      <c r="J27" s="13">
        <v>0</v>
      </c>
      <c r="K27" s="13">
        <f t="shared" si="0"/>
        <v>445530</v>
      </c>
    </row>
    <row r="28" spans="1:11" ht="15.75" x14ac:dyDescent="0.25">
      <c r="A28" s="3" t="s">
        <v>74</v>
      </c>
      <c r="B28" s="13">
        <v>0</v>
      </c>
      <c r="C28" s="13">
        <v>0</v>
      </c>
      <c r="D28" s="13">
        <v>0</v>
      </c>
      <c r="E28" s="13">
        <v>0</v>
      </c>
      <c r="F28" s="13">
        <v>0</v>
      </c>
      <c r="G28" s="13">
        <v>0</v>
      </c>
      <c r="H28" s="13">
        <v>0</v>
      </c>
      <c r="I28" s="13">
        <v>0</v>
      </c>
      <c r="J28" s="13">
        <v>0</v>
      </c>
      <c r="K28" s="13">
        <f t="shared" si="0"/>
        <v>0</v>
      </c>
    </row>
    <row r="29" spans="1:11" ht="15.75" x14ac:dyDescent="0.25">
      <c r="A29" s="3" t="s">
        <v>75</v>
      </c>
      <c r="B29" s="13">
        <v>348176</v>
      </c>
      <c r="C29" s="13">
        <v>4675</v>
      </c>
      <c r="D29" s="13">
        <v>13868</v>
      </c>
      <c r="E29" s="13">
        <v>0</v>
      </c>
      <c r="F29" s="13">
        <v>0</v>
      </c>
      <c r="G29" s="13">
        <v>0</v>
      </c>
      <c r="H29" s="13">
        <v>243139</v>
      </c>
      <c r="I29" s="13">
        <v>0</v>
      </c>
      <c r="J29" s="13">
        <v>0</v>
      </c>
      <c r="K29" s="13">
        <f t="shared" si="0"/>
        <v>609858</v>
      </c>
    </row>
    <row r="30" spans="1:11" ht="15.75" x14ac:dyDescent="0.25">
      <c r="A30" s="3" t="s">
        <v>76</v>
      </c>
      <c r="B30" s="13">
        <v>1276645</v>
      </c>
      <c r="C30" s="13">
        <v>47074</v>
      </c>
      <c r="D30" s="13">
        <v>134450</v>
      </c>
      <c r="E30" s="13">
        <v>34224</v>
      </c>
      <c r="F30" s="13">
        <v>0</v>
      </c>
      <c r="G30" s="13">
        <v>746</v>
      </c>
      <c r="H30" s="13">
        <v>0</v>
      </c>
      <c r="I30" s="13">
        <v>0</v>
      </c>
      <c r="J30" s="13">
        <v>0</v>
      </c>
      <c r="K30" s="13">
        <f t="shared" si="0"/>
        <v>1493139</v>
      </c>
    </row>
    <row r="31" spans="1:11" ht="15.75" x14ac:dyDescent="0.25">
      <c r="A31" s="3" t="s">
        <v>77</v>
      </c>
      <c r="B31" s="13">
        <v>2036</v>
      </c>
      <c r="C31" s="13">
        <v>791</v>
      </c>
      <c r="D31" s="13">
        <v>1864</v>
      </c>
      <c r="E31" s="13">
        <v>0</v>
      </c>
      <c r="F31" s="13">
        <v>0</v>
      </c>
      <c r="G31" s="13">
        <v>0</v>
      </c>
      <c r="H31" s="13">
        <v>20159</v>
      </c>
      <c r="I31" s="13">
        <v>0</v>
      </c>
      <c r="J31" s="13">
        <v>0</v>
      </c>
      <c r="K31" s="13">
        <f t="shared" si="0"/>
        <v>24850</v>
      </c>
    </row>
    <row r="32" spans="1:11" ht="15.75" x14ac:dyDescent="0.25">
      <c r="A32" s="3" t="s">
        <v>78</v>
      </c>
      <c r="B32" s="13">
        <v>0</v>
      </c>
      <c r="C32" s="13">
        <v>0</v>
      </c>
      <c r="D32" s="13">
        <v>0</v>
      </c>
      <c r="E32" s="13">
        <v>0</v>
      </c>
      <c r="F32" s="13">
        <v>0</v>
      </c>
      <c r="G32" s="13">
        <v>0</v>
      </c>
      <c r="H32" s="13">
        <v>0</v>
      </c>
      <c r="I32" s="13">
        <v>0</v>
      </c>
      <c r="J32" s="13">
        <v>0</v>
      </c>
      <c r="K32" s="13">
        <f t="shared" si="0"/>
        <v>0</v>
      </c>
    </row>
    <row r="33" spans="1:11" ht="15.75" x14ac:dyDescent="0.25">
      <c r="A33" s="3" t="s">
        <v>79</v>
      </c>
      <c r="B33" s="13">
        <v>1229675</v>
      </c>
      <c r="C33" s="13">
        <v>16907</v>
      </c>
      <c r="D33" s="13">
        <v>132939</v>
      </c>
      <c r="E33" s="13">
        <v>0</v>
      </c>
      <c r="F33" s="13">
        <v>0</v>
      </c>
      <c r="G33" s="13">
        <v>0</v>
      </c>
      <c r="H33" s="13">
        <v>0</v>
      </c>
      <c r="I33" s="13">
        <v>0</v>
      </c>
      <c r="J33" s="13">
        <v>0</v>
      </c>
      <c r="K33" s="13">
        <f t="shared" si="0"/>
        <v>1379521</v>
      </c>
    </row>
    <row r="34" spans="1:11" ht="15.75" x14ac:dyDescent="0.25">
      <c r="A34" s="3" t="s">
        <v>80</v>
      </c>
      <c r="B34" s="13">
        <v>409519</v>
      </c>
      <c r="C34" s="13">
        <v>18718</v>
      </c>
      <c r="D34" s="13">
        <v>45686</v>
      </c>
      <c r="E34" s="13">
        <v>0</v>
      </c>
      <c r="F34" s="13">
        <v>0</v>
      </c>
      <c r="G34" s="13">
        <v>0</v>
      </c>
      <c r="H34" s="13">
        <v>0</v>
      </c>
      <c r="I34" s="13">
        <v>0</v>
      </c>
      <c r="J34" s="13">
        <v>0</v>
      </c>
      <c r="K34" s="13">
        <f t="shared" si="0"/>
        <v>473923</v>
      </c>
    </row>
    <row r="35" spans="1:11" ht="15.75" x14ac:dyDescent="0.25">
      <c r="A35" s="3" t="s">
        <v>81</v>
      </c>
      <c r="B35" s="13">
        <v>79714</v>
      </c>
      <c r="C35" s="13">
        <v>8765</v>
      </c>
      <c r="D35" s="13">
        <v>15522</v>
      </c>
      <c r="E35" s="13">
        <v>0</v>
      </c>
      <c r="F35" s="13">
        <v>0</v>
      </c>
      <c r="G35" s="13">
        <v>0</v>
      </c>
      <c r="H35" s="13">
        <v>0</v>
      </c>
      <c r="I35" s="13">
        <v>0</v>
      </c>
      <c r="J35" s="13">
        <v>0</v>
      </c>
      <c r="K35" s="13">
        <f t="shared" si="0"/>
        <v>104001</v>
      </c>
    </row>
    <row r="36" spans="1:11" ht="15.75" x14ac:dyDescent="0.25">
      <c r="A36" s="3" t="s">
        <v>82</v>
      </c>
      <c r="B36" s="13">
        <v>5859432</v>
      </c>
      <c r="C36" s="13">
        <v>193220</v>
      </c>
      <c r="D36" s="13">
        <v>830782</v>
      </c>
      <c r="E36" s="13">
        <v>841263</v>
      </c>
      <c r="F36" s="13">
        <v>902</v>
      </c>
      <c r="G36" s="13">
        <v>30448</v>
      </c>
      <c r="H36" s="13">
        <v>451785</v>
      </c>
      <c r="I36" s="13">
        <v>0</v>
      </c>
      <c r="J36" s="13">
        <v>75142</v>
      </c>
      <c r="K36" s="13">
        <f t="shared" si="0"/>
        <v>8282974</v>
      </c>
    </row>
    <row r="37" spans="1:11" ht="15.75" x14ac:dyDescent="0.25">
      <c r="A37" s="3" t="s">
        <v>83</v>
      </c>
      <c r="B37" s="13">
        <v>150808</v>
      </c>
      <c r="C37" s="13">
        <v>3825</v>
      </c>
      <c r="D37" s="13">
        <v>11140</v>
      </c>
      <c r="E37" s="13">
        <v>0</v>
      </c>
      <c r="F37" s="13">
        <v>0</v>
      </c>
      <c r="G37" s="13">
        <v>0</v>
      </c>
      <c r="H37" s="13">
        <v>0</v>
      </c>
      <c r="I37" s="13">
        <v>0</v>
      </c>
      <c r="J37" s="13">
        <v>0</v>
      </c>
      <c r="K37" s="13">
        <f t="shared" si="0"/>
        <v>165773</v>
      </c>
    </row>
    <row r="38" spans="1:11" ht="15.75" x14ac:dyDescent="0.25">
      <c r="A38" s="3" t="s">
        <v>84</v>
      </c>
      <c r="B38" s="13">
        <v>71116</v>
      </c>
      <c r="C38" s="13">
        <v>1127</v>
      </c>
      <c r="D38" s="13">
        <v>4720</v>
      </c>
      <c r="E38" s="13">
        <v>0</v>
      </c>
      <c r="F38" s="13">
        <v>0</v>
      </c>
      <c r="G38" s="13">
        <v>0</v>
      </c>
      <c r="H38" s="13">
        <v>0</v>
      </c>
      <c r="I38" s="13">
        <v>0</v>
      </c>
      <c r="J38" s="13">
        <v>0</v>
      </c>
      <c r="K38" s="13">
        <f t="shared" si="0"/>
        <v>76963</v>
      </c>
    </row>
    <row r="39" spans="1:11" ht="15.75" x14ac:dyDescent="0.25">
      <c r="A39" s="3" t="s">
        <v>85</v>
      </c>
      <c r="B39" s="13">
        <v>7493367</v>
      </c>
      <c r="C39" s="13">
        <v>386604</v>
      </c>
      <c r="D39" s="13">
        <v>801898</v>
      </c>
      <c r="E39" s="13">
        <v>232442</v>
      </c>
      <c r="F39" s="13">
        <v>0</v>
      </c>
      <c r="G39" s="13">
        <v>1775</v>
      </c>
      <c r="H39" s="13">
        <v>0</v>
      </c>
      <c r="I39" s="13">
        <v>0</v>
      </c>
      <c r="J39" s="13">
        <v>0</v>
      </c>
      <c r="K39" s="13">
        <f t="shared" ref="K39:K65" si="1">SUM(A39:J39)</f>
        <v>8916086</v>
      </c>
    </row>
    <row r="40" spans="1:11" ht="15.75" x14ac:dyDescent="0.25">
      <c r="A40" s="3" t="s">
        <v>86</v>
      </c>
      <c r="B40" s="13">
        <v>4857651</v>
      </c>
      <c r="C40" s="13">
        <v>69792</v>
      </c>
      <c r="D40" s="13">
        <v>197329</v>
      </c>
      <c r="E40" s="13">
        <v>121713</v>
      </c>
      <c r="F40" s="13">
        <v>0</v>
      </c>
      <c r="G40" s="13">
        <v>4201</v>
      </c>
      <c r="H40" s="13">
        <v>2943795</v>
      </c>
      <c r="I40" s="13">
        <v>0</v>
      </c>
      <c r="J40" s="13">
        <v>511703</v>
      </c>
      <c r="K40" s="13">
        <f t="shared" si="1"/>
        <v>8706184</v>
      </c>
    </row>
    <row r="41" spans="1:11" ht="15.75" x14ac:dyDescent="0.25">
      <c r="A41" s="3" t="s">
        <v>87</v>
      </c>
      <c r="B41" s="13">
        <v>185322</v>
      </c>
      <c r="C41" s="13">
        <v>4042</v>
      </c>
      <c r="D41" s="13">
        <v>10312</v>
      </c>
      <c r="E41" s="13">
        <v>0</v>
      </c>
      <c r="F41" s="13">
        <v>0</v>
      </c>
      <c r="G41" s="13">
        <v>0</v>
      </c>
      <c r="H41" s="13">
        <v>0</v>
      </c>
      <c r="I41" s="13">
        <v>0</v>
      </c>
      <c r="J41" s="13">
        <v>0</v>
      </c>
      <c r="K41" s="13">
        <f t="shared" si="1"/>
        <v>199676</v>
      </c>
    </row>
    <row r="42" spans="1:11" ht="15.75" x14ac:dyDescent="0.25">
      <c r="A42" s="3" t="s">
        <v>88</v>
      </c>
      <c r="B42" s="13">
        <v>6297656</v>
      </c>
      <c r="C42" s="13">
        <v>162634</v>
      </c>
      <c r="D42" s="13">
        <v>569686</v>
      </c>
      <c r="E42" s="13">
        <v>244991</v>
      </c>
      <c r="F42" s="13">
        <v>0</v>
      </c>
      <c r="G42" s="13">
        <v>10442</v>
      </c>
      <c r="H42" s="13">
        <v>14902</v>
      </c>
      <c r="I42" s="13">
        <v>0</v>
      </c>
      <c r="J42" s="13">
        <v>0</v>
      </c>
      <c r="K42" s="13">
        <f t="shared" si="1"/>
        <v>7300311</v>
      </c>
    </row>
    <row r="43" spans="1:11" ht="15.75" x14ac:dyDescent="0.25">
      <c r="A43" s="3" t="s">
        <v>89</v>
      </c>
      <c r="B43" s="13">
        <v>7118248</v>
      </c>
      <c r="C43" s="13">
        <v>476011</v>
      </c>
      <c r="D43" s="13">
        <v>2704699</v>
      </c>
      <c r="E43" s="13">
        <v>819806</v>
      </c>
      <c r="F43" s="13">
        <v>1108</v>
      </c>
      <c r="G43" s="13">
        <v>56233</v>
      </c>
      <c r="H43" s="13">
        <v>10878395</v>
      </c>
      <c r="I43" s="13">
        <v>0</v>
      </c>
      <c r="J43" s="13">
        <v>626278</v>
      </c>
      <c r="K43" s="13">
        <f t="shared" si="1"/>
        <v>22680778</v>
      </c>
    </row>
    <row r="44" spans="1:11" ht="15.75" x14ac:dyDescent="0.25">
      <c r="A44" s="3" t="s">
        <v>90</v>
      </c>
      <c r="B44" s="13">
        <v>2853235</v>
      </c>
      <c r="C44" s="13">
        <v>204535</v>
      </c>
      <c r="D44" s="13">
        <v>708847</v>
      </c>
      <c r="E44" s="13">
        <v>248138</v>
      </c>
      <c r="F44" s="13">
        <v>116</v>
      </c>
      <c r="G44" s="13">
        <v>5106</v>
      </c>
      <c r="H44" s="13">
        <v>1205603</v>
      </c>
      <c r="I44" s="13">
        <v>0</v>
      </c>
      <c r="J44" s="13">
        <v>239115</v>
      </c>
      <c r="K44" s="13">
        <f t="shared" si="1"/>
        <v>5464695</v>
      </c>
    </row>
    <row r="45" spans="1:11" ht="15.75" x14ac:dyDescent="0.25">
      <c r="A45" s="3" t="s">
        <v>91</v>
      </c>
      <c r="B45" s="13">
        <v>2310759</v>
      </c>
      <c r="C45" s="13">
        <v>41872</v>
      </c>
      <c r="D45" s="13">
        <v>112042</v>
      </c>
      <c r="E45" s="13">
        <v>0</v>
      </c>
      <c r="F45" s="13">
        <v>0</v>
      </c>
      <c r="G45" s="13">
        <v>0</v>
      </c>
      <c r="H45" s="13">
        <v>4332499</v>
      </c>
      <c r="I45" s="13">
        <v>0</v>
      </c>
      <c r="J45" s="13">
        <v>308193</v>
      </c>
      <c r="K45" s="13">
        <f t="shared" si="1"/>
        <v>7105365</v>
      </c>
    </row>
    <row r="46" spans="1:11" ht="15.75" x14ac:dyDescent="0.25">
      <c r="A46" s="3" t="s">
        <v>92</v>
      </c>
      <c r="B46" s="13">
        <v>594322</v>
      </c>
      <c r="C46" s="13">
        <v>9591</v>
      </c>
      <c r="D46" s="13">
        <v>51781</v>
      </c>
      <c r="E46" s="13">
        <v>0</v>
      </c>
      <c r="F46" s="13">
        <v>0</v>
      </c>
      <c r="G46" s="13">
        <v>0</v>
      </c>
      <c r="H46" s="13">
        <v>419863</v>
      </c>
      <c r="I46" s="13">
        <v>0</v>
      </c>
      <c r="J46" s="13">
        <v>38093</v>
      </c>
      <c r="K46" s="13">
        <f t="shared" si="1"/>
        <v>1113650</v>
      </c>
    </row>
    <row r="47" spans="1:11" ht="15.75" x14ac:dyDescent="0.25">
      <c r="A47" s="3" t="s">
        <v>93</v>
      </c>
      <c r="B47" s="13">
        <v>1038718</v>
      </c>
      <c r="C47" s="13">
        <v>77324</v>
      </c>
      <c r="D47" s="13">
        <v>185276</v>
      </c>
      <c r="E47" s="13">
        <v>5555</v>
      </c>
      <c r="F47" s="13">
        <v>135</v>
      </c>
      <c r="G47" s="13">
        <v>1623</v>
      </c>
      <c r="H47" s="13">
        <v>0</v>
      </c>
      <c r="I47" s="13">
        <v>0</v>
      </c>
      <c r="J47" s="13">
        <v>0</v>
      </c>
      <c r="K47" s="13">
        <f t="shared" si="1"/>
        <v>1308631</v>
      </c>
    </row>
    <row r="48" spans="1:11" ht="15.75" x14ac:dyDescent="0.25">
      <c r="A48" s="3" t="s">
        <v>94</v>
      </c>
      <c r="B48" s="13">
        <v>789770</v>
      </c>
      <c r="C48" s="13">
        <v>43190</v>
      </c>
      <c r="D48" s="13">
        <v>253360</v>
      </c>
      <c r="E48" s="13">
        <v>5227</v>
      </c>
      <c r="F48" s="13">
        <v>0</v>
      </c>
      <c r="G48" s="13">
        <v>0</v>
      </c>
      <c r="H48" s="13">
        <v>1526217</v>
      </c>
      <c r="I48" s="13">
        <v>0</v>
      </c>
      <c r="J48" s="13">
        <v>19216</v>
      </c>
      <c r="K48" s="13">
        <f t="shared" si="1"/>
        <v>2636980</v>
      </c>
    </row>
    <row r="49" spans="1:11" ht="15.75" x14ac:dyDescent="0.25">
      <c r="A49" s="3" t="s">
        <v>95</v>
      </c>
      <c r="B49" s="13">
        <v>2801109</v>
      </c>
      <c r="C49" s="13">
        <v>121369</v>
      </c>
      <c r="D49" s="13">
        <v>797301</v>
      </c>
      <c r="E49" s="13">
        <v>239776</v>
      </c>
      <c r="F49" s="13">
        <v>5179</v>
      </c>
      <c r="G49" s="13">
        <v>15099</v>
      </c>
      <c r="H49" s="13">
        <v>750836</v>
      </c>
      <c r="I49" s="13">
        <v>0</v>
      </c>
      <c r="J49" s="13">
        <v>229677</v>
      </c>
      <c r="K49" s="13">
        <f t="shared" si="1"/>
        <v>4960346</v>
      </c>
    </row>
    <row r="50" spans="1:11" ht="15.75" x14ac:dyDescent="0.25">
      <c r="A50" s="3" t="s">
        <v>96</v>
      </c>
      <c r="B50" s="13">
        <v>859291</v>
      </c>
      <c r="C50" s="13">
        <v>27563</v>
      </c>
      <c r="D50" s="13">
        <v>44441</v>
      </c>
      <c r="E50" s="13">
        <v>23404</v>
      </c>
      <c r="F50" s="13">
        <v>0</v>
      </c>
      <c r="G50" s="13">
        <v>4194</v>
      </c>
      <c r="H50" s="13">
        <v>1826091</v>
      </c>
      <c r="I50" s="13">
        <v>0</v>
      </c>
      <c r="J50" s="13">
        <v>21398</v>
      </c>
      <c r="K50" s="13">
        <f t="shared" si="1"/>
        <v>2806382</v>
      </c>
    </row>
    <row r="51" spans="1:11" ht="15.75" x14ac:dyDescent="0.25">
      <c r="A51" s="3" t="s">
        <v>97</v>
      </c>
      <c r="B51" s="13">
        <v>514027</v>
      </c>
      <c r="C51" s="13">
        <v>33759</v>
      </c>
      <c r="D51" s="13">
        <v>117106</v>
      </c>
      <c r="E51" s="13">
        <v>53523</v>
      </c>
      <c r="F51" s="13">
        <v>0</v>
      </c>
      <c r="G51" s="13">
        <v>12431</v>
      </c>
      <c r="H51" s="13">
        <v>353224</v>
      </c>
      <c r="I51" s="13">
        <v>0</v>
      </c>
      <c r="J51" s="13">
        <v>29945</v>
      </c>
      <c r="K51" s="13">
        <f t="shared" si="1"/>
        <v>1114015</v>
      </c>
    </row>
    <row r="52" spans="1:11" ht="15.75" x14ac:dyDescent="0.25">
      <c r="A52" s="3" t="s">
        <v>98</v>
      </c>
      <c r="B52" s="13">
        <v>0</v>
      </c>
      <c r="C52" s="13">
        <v>0</v>
      </c>
      <c r="D52" s="13">
        <v>0</v>
      </c>
      <c r="E52" s="13">
        <v>0</v>
      </c>
      <c r="F52" s="13">
        <v>0</v>
      </c>
      <c r="G52" s="13">
        <v>0</v>
      </c>
      <c r="H52" s="13">
        <v>0</v>
      </c>
      <c r="I52" s="13">
        <v>0</v>
      </c>
      <c r="J52" s="13">
        <v>0</v>
      </c>
      <c r="K52" s="13">
        <f t="shared" si="1"/>
        <v>0</v>
      </c>
    </row>
    <row r="53" spans="1:11" ht="15.75" x14ac:dyDescent="0.25">
      <c r="A53" s="3" t="s">
        <v>99</v>
      </c>
      <c r="B53" s="13">
        <v>88100</v>
      </c>
      <c r="C53" s="13">
        <v>8758</v>
      </c>
      <c r="D53" s="13">
        <v>18985</v>
      </c>
      <c r="E53" s="13">
        <v>0</v>
      </c>
      <c r="F53" s="13">
        <v>0</v>
      </c>
      <c r="G53" s="13">
        <v>0</v>
      </c>
      <c r="H53" s="13">
        <v>46420</v>
      </c>
      <c r="I53" s="13">
        <v>0</v>
      </c>
      <c r="J53" s="13">
        <v>0</v>
      </c>
      <c r="K53" s="13">
        <f t="shared" si="1"/>
        <v>162263</v>
      </c>
    </row>
    <row r="54" spans="1:11" ht="15.75" x14ac:dyDescent="0.25">
      <c r="A54" s="3" t="s">
        <v>100</v>
      </c>
      <c r="B54" s="13">
        <v>595581</v>
      </c>
      <c r="C54" s="13">
        <v>8383</v>
      </c>
      <c r="D54" s="13">
        <v>335883</v>
      </c>
      <c r="E54" s="13">
        <v>10398</v>
      </c>
      <c r="F54" s="13">
        <v>0</v>
      </c>
      <c r="G54" s="13">
        <v>0</v>
      </c>
      <c r="H54" s="13">
        <v>719119</v>
      </c>
      <c r="I54" s="13">
        <v>0</v>
      </c>
      <c r="J54" s="13">
        <v>141141</v>
      </c>
      <c r="K54" s="13">
        <f t="shared" si="1"/>
        <v>1810505</v>
      </c>
    </row>
    <row r="55" spans="1:11" ht="15.75" x14ac:dyDescent="0.25">
      <c r="A55" s="3" t="s">
        <v>101</v>
      </c>
      <c r="B55" s="13">
        <v>632416</v>
      </c>
      <c r="C55" s="13">
        <v>32069</v>
      </c>
      <c r="D55" s="13">
        <v>132021</v>
      </c>
      <c r="E55" s="13">
        <v>0</v>
      </c>
      <c r="F55" s="13">
        <v>0</v>
      </c>
      <c r="G55" s="13">
        <v>0</v>
      </c>
      <c r="H55" s="13">
        <v>935764</v>
      </c>
      <c r="I55" s="13">
        <v>0</v>
      </c>
      <c r="J55" s="13">
        <v>73892</v>
      </c>
      <c r="K55" s="13">
        <f t="shared" si="1"/>
        <v>1806162</v>
      </c>
    </row>
    <row r="56" spans="1:11" ht="15.75" x14ac:dyDescent="0.25">
      <c r="A56" s="3" t="s">
        <v>102</v>
      </c>
      <c r="B56" s="13">
        <v>1415215</v>
      </c>
      <c r="C56" s="13">
        <v>45242</v>
      </c>
      <c r="D56" s="13">
        <v>143825</v>
      </c>
      <c r="E56" s="13">
        <v>0</v>
      </c>
      <c r="F56" s="13">
        <v>0</v>
      </c>
      <c r="G56" s="13">
        <v>0</v>
      </c>
      <c r="H56" s="13">
        <v>4238047</v>
      </c>
      <c r="I56" s="13">
        <v>0</v>
      </c>
      <c r="J56" s="13">
        <v>62509</v>
      </c>
      <c r="K56" s="13">
        <f t="shared" si="1"/>
        <v>5904838</v>
      </c>
    </row>
    <row r="57" spans="1:11" ht="15.75" x14ac:dyDescent="0.25">
      <c r="A57" s="3" t="s">
        <v>103</v>
      </c>
      <c r="B57" s="13">
        <v>616089</v>
      </c>
      <c r="C57" s="13">
        <v>28900</v>
      </c>
      <c r="D57" s="13">
        <v>53748</v>
      </c>
      <c r="E57" s="13">
        <v>0</v>
      </c>
      <c r="F57" s="13">
        <v>0</v>
      </c>
      <c r="G57" s="13">
        <v>0</v>
      </c>
      <c r="H57" s="13">
        <v>0</v>
      </c>
      <c r="I57" s="13">
        <v>0</v>
      </c>
      <c r="J57" s="13">
        <v>0</v>
      </c>
      <c r="K57" s="13">
        <f t="shared" si="1"/>
        <v>698737</v>
      </c>
    </row>
    <row r="58" spans="1:11" ht="15.75" x14ac:dyDescent="0.25">
      <c r="A58" s="3" t="s">
        <v>104</v>
      </c>
      <c r="B58" s="13">
        <v>320009</v>
      </c>
      <c r="C58" s="13">
        <v>3371</v>
      </c>
      <c r="D58" s="13">
        <v>10961</v>
      </c>
      <c r="E58" s="13">
        <v>0</v>
      </c>
      <c r="F58" s="13">
        <v>0</v>
      </c>
      <c r="G58" s="13">
        <v>0</v>
      </c>
      <c r="H58" s="13">
        <v>0</v>
      </c>
      <c r="I58" s="13">
        <v>0</v>
      </c>
      <c r="J58" s="13">
        <v>0</v>
      </c>
      <c r="K58" s="13">
        <f t="shared" si="1"/>
        <v>334341</v>
      </c>
    </row>
    <row r="59" spans="1:11" ht="15.75" x14ac:dyDescent="0.25">
      <c r="A59" s="3" t="s">
        <v>105</v>
      </c>
      <c r="B59" s="13">
        <v>32495</v>
      </c>
      <c r="C59" s="13">
        <v>329</v>
      </c>
      <c r="D59" s="13">
        <v>831</v>
      </c>
      <c r="E59" s="13">
        <v>0</v>
      </c>
      <c r="F59" s="13">
        <v>0</v>
      </c>
      <c r="G59" s="13">
        <v>0</v>
      </c>
      <c r="H59" s="13">
        <v>17394</v>
      </c>
      <c r="I59" s="13">
        <v>0</v>
      </c>
      <c r="J59" s="13">
        <v>0</v>
      </c>
      <c r="K59" s="13">
        <f t="shared" si="1"/>
        <v>51049</v>
      </c>
    </row>
    <row r="60" spans="1:11" ht="15.75" x14ac:dyDescent="0.25">
      <c r="A60" s="3" t="s">
        <v>106</v>
      </c>
      <c r="B60" s="13">
        <v>2693690</v>
      </c>
      <c r="C60" s="13">
        <v>10701</v>
      </c>
      <c r="D60" s="13">
        <v>65848</v>
      </c>
      <c r="E60" s="13">
        <v>0</v>
      </c>
      <c r="F60" s="13">
        <v>0</v>
      </c>
      <c r="G60" s="13">
        <v>0</v>
      </c>
      <c r="H60" s="13">
        <v>0</v>
      </c>
      <c r="I60" s="13">
        <v>0</v>
      </c>
      <c r="J60" s="13">
        <v>0</v>
      </c>
      <c r="K60" s="13">
        <f t="shared" si="1"/>
        <v>2770239</v>
      </c>
    </row>
    <row r="61" spans="1:11" ht="15.75" x14ac:dyDescent="0.25">
      <c r="A61" s="3" t="s">
        <v>107</v>
      </c>
      <c r="B61" s="13">
        <v>0</v>
      </c>
      <c r="C61" s="13">
        <v>0</v>
      </c>
      <c r="D61" s="13">
        <v>0</v>
      </c>
      <c r="E61" s="13">
        <v>0</v>
      </c>
      <c r="F61" s="13">
        <v>0</v>
      </c>
      <c r="G61" s="13">
        <v>0</v>
      </c>
      <c r="H61" s="13">
        <v>0</v>
      </c>
      <c r="I61" s="13">
        <v>0</v>
      </c>
      <c r="J61" s="13">
        <v>0</v>
      </c>
      <c r="K61" s="13">
        <f t="shared" si="1"/>
        <v>0</v>
      </c>
    </row>
    <row r="62" spans="1:11" ht="15.75" x14ac:dyDescent="0.25">
      <c r="A62" s="3" t="s">
        <v>108</v>
      </c>
      <c r="B62" s="13">
        <v>2071136</v>
      </c>
      <c r="C62" s="13">
        <v>45667</v>
      </c>
      <c r="D62" s="13">
        <v>125071</v>
      </c>
      <c r="E62" s="13">
        <v>268072</v>
      </c>
      <c r="F62" s="13">
        <v>254</v>
      </c>
      <c r="G62" s="13">
        <v>20459</v>
      </c>
      <c r="H62" s="13">
        <v>3972404</v>
      </c>
      <c r="I62" s="13">
        <v>0</v>
      </c>
      <c r="J62" s="13">
        <v>165407</v>
      </c>
      <c r="K62" s="13">
        <f t="shared" si="1"/>
        <v>6668470</v>
      </c>
    </row>
    <row r="63" spans="1:11" ht="15.75" x14ac:dyDescent="0.25">
      <c r="A63" s="3" t="s">
        <v>109</v>
      </c>
      <c r="B63" s="13">
        <v>465041</v>
      </c>
      <c r="C63" s="13">
        <v>0</v>
      </c>
      <c r="D63" s="13">
        <v>205</v>
      </c>
      <c r="E63" s="13">
        <v>56928</v>
      </c>
      <c r="F63" s="13">
        <v>0</v>
      </c>
      <c r="G63" s="13">
        <v>0</v>
      </c>
      <c r="H63" s="13">
        <v>0</v>
      </c>
      <c r="I63" s="13">
        <v>0</v>
      </c>
      <c r="J63" s="13">
        <v>0</v>
      </c>
      <c r="K63" s="13">
        <f t="shared" si="1"/>
        <v>522174</v>
      </c>
    </row>
    <row r="64" spans="1:11" ht="15.75" x14ac:dyDescent="0.25">
      <c r="A64" s="3" t="s">
        <v>110</v>
      </c>
      <c r="B64" s="13">
        <v>170990</v>
      </c>
      <c r="C64" s="13">
        <v>9638</v>
      </c>
      <c r="D64" s="13">
        <v>147977</v>
      </c>
      <c r="E64" s="13">
        <v>0</v>
      </c>
      <c r="F64" s="13">
        <v>0</v>
      </c>
      <c r="G64" s="13">
        <v>0</v>
      </c>
      <c r="H64" s="13">
        <v>0</v>
      </c>
      <c r="I64" s="13">
        <v>0</v>
      </c>
      <c r="J64" s="13">
        <v>0</v>
      </c>
      <c r="K64" s="13">
        <f t="shared" si="1"/>
        <v>328605</v>
      </c>
    </row>
    <row r="65" spans="1:11" ht="15.75" x14ac:dyDescent="0.25">
      <c r="A65" s="3" t="s">
        <v>111</v>
      </c>
      <c r="B65" s="13">
        <v>1871200</v>
      </c>
      <c r="C65" s="13">
        <v>538770</v>
      </c>
      <c r="D65" s="13">
        <v>2577076</v>
      </c>
      <c r="E65" s="13">
        <v>0</v>
      </c>
      <c r="F65" s="13">
        <v>0</v>
      </c>
      <c r="G65" s="13">
        <v>0</v>
      </c>
      <c r="H65" s="13">
        <v>0</v>
      </c>
      <c r="I65" s="13">
        <v>0</v>
      </c>
      <c r="J65" s="13">
        <v>0</v>
      </c>
      <c r="K65" s="13">
        <f t="shared" si="1"/>
        <v>4987046</v>
      </c>
    </row>
    <row r="66" spans="1:11" x14ac:dyDescent="0.2">
      <c r="A66" s="54" t="s">
        <v>112</v>
      </c>
      <c r="B66" s="54"/>
      <c r="C66" s="54"/>
      <c r="D66" s="54"/>
      <c r="E66" s="54"/>
      <c r="F66" s="54"/>
      <c r="G66" s="54"/>
      <c r="H66" s="54"/>
      <c r="I66" s="54"/>
      <c r="J66" s="54"/>
      <c r="K66" s="54"/>
    </row>
  </sheetData>
  <sheetProtection algorithmName="SHA-512" hashValue="YDqvWyhWd12Zd0xS2r7X5xH3bldfCJONvLGZDA255j/vc+Mhm09JQZRXjweF5SZr00CzZIaWx57E2Uu+ZRerpw==" saltValue="CQK8Tu215AK1FKKJUcwyRA==" spinCount="100000" sheet="1" objects="1" scenarios="1"/>
  <mergeCells count="6">
    <mergeCell ref="A66:K66"/>
    <mergeCell ref="A1:K1"/>
    <mergeCell ref="A2:K2"/>
    <mergeCell ref="A3:M3"/>
    <mergeCell ref="A4:M4"/>
    <mergeCell ref="A5:M5"/>
  </mergeCell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1ECDF-8D6F-42E9-BD5A-C5EBC317A5D7}">
  <dimension ref="A1:M67"/>
  <sheetViews>
    <sheetView workbookViewId="0">
      <selection sqref="A1:XFD1048576"/>
    </sheetView>
  </sheetViews>
  <sheetFormatPr defaultColWidth="8.7109375" defaultRowHeight="15" x14ac:dyDescent="0.2"/>
  <cols>
    <col min="1" max="1" width="20.85546875" style="1" bestFit="1" customWidth="1"/>
    <col min="2" max="2" width="20.5703125" style="1" customWidth="1"/>
    <col min="3" max="3" width="21.42578125" style="1" customWidth="1"/>
    <col min="4" max="4" width="14.85546875" style="1" customWidth="1"/>
    <col min="5" max="5" width="19.7109375" style="1" customWidth="1"/>
    <col min="6" max="6" width="15.85546875" style="1" customWidth="1"/>
    <col min="7" max="7" width="12.85546875" style="1" customWidth="1"/>
    <col min="8" max="8" width="21.140625" style="1" customWidth="1"/>
    <col min="9" max="9" width="16" style="1" customWidth="1"/>
    <col min="10" max="10" width="12.85546875" style="1" customWidth="1"/>
    <col min="11" max="11" width="21.7109375" style="1" customWidth="1"/>
    <col min="12" max="12" width="13" style="1" customWidth="1"/>
    <col min="13" max="13" width="13.28515625" style="1" customWidth="1"/>
    <col min="14" max="16384" width="8.7109375" style="1"/>
  </cols>
  <sheetData>
    <row r="1" spans="1:13" ht="49.5" customHeight="1" x14ac:dyDescent="0.2">
      <c r="A1" s="57" t="s">
        <v>113</v>
      </c>
      <c r="B1" s="57"/>
      <c r="C1" s="57"/>
      <c r="D1" s="57"/>
      <c r="E1" s="57"/>
      <c r="F1" s="57"/>
      <c r="G1" s="57"/>
      <c r="H1" s="57"/>
      <c r="I1" s="57"/>
      <c r="J1" s="57"/>
      <c r="K1" s="57"/>
      <c r="L1" s="57"/>
      <c r="M1" s="57"/>
    </row>
    <row r="2" spans="1:13" ht="20.25" x14ac:dyDescent="0.2">
      <c r="A2" s="59" t="s">
        <v>114</v>
      </c>
      <c r="B2" s="60"/>
      <c r="C2" s="60"/>
      <c r="D2" s="60"/>
      <c r="E2" s="60"/>
      <c r="F2" s="60"/>
      <c r="G2" s="60"/>
      <c r="H2" s="60"/>
      <c r="I2" s="60"/>
      <c r="J2" s="60"/>
      <c r="K2" s="60"/>
      <c r="L2" s="60"/>
      <c r="M2" s="60"/>
    </row>
    <row r="3" spans="1:13" x14ac:dyDescent="0.2">
      <c r="A3" s="53" t="s">
        <v>39</v>
      </c>
      <c r="B3" s="53"/>
      <c r="C3" s="53"/>
      <c r="D3" s="53"/>
      <c r="E3" s="53"/>
      <c r="F3" s="53"/>
      <c r="G3" s="53"/>
      <c r="H3" s="53"/>
      <c r="I3" s="53"/>
      <c r="J3" s="53"/>
      <c r="K3" s="53"/>
      <c r="L3" s="53"/>
      <c r="M3" s="53"/>
    </row>
    <row r="4" spans="1:13" x14ac:dyDescent="0.2">
      <c r="A4" s="53" t="s">
        <v>40</v>
      </c>
      <c r="B4" s="53"/>
      <c r="C4" s="53"/>
      <c r="D4" s="53"/>
      <c r="E4" s="53"/>
      <c r="F4" s="53"/>
      <c r="G4" s="53"/>
      <c r="H4" s="53"/>
      <c r="I4" s="53"/>
      <c r="J4" s="53"/>
      <c r="K4" s="53"/>
      <c r="L4" s="53"/>
      <c r="M4" s="53"/>
    </row>
    <row r="5" spans="1:13" x14ac:dyDescent="0.2">
      <c r="A5" s="53" t="s">
        <v>41</v>
      </c>
      <c r="B5" s="53"/>
      <c r="C5" s="53"/>
      <c r="D5" s="53"/>
      <c r="E5" s="53"/>
      <c r="F5" s="53"/>
      <c r="G5" s="53"/>
      <c r="H5" s="53"/>
      <c r="I5" s="53"/>
      <c r="J5" s="53"/>
      <c r="K5" s="53"/>
      <c r="L5" s="53"/>
      <c r="M5" s="53"/>
    </row>
    <row r="6" spans="1:13" x14ac:dyDescent="0.2">
      <c r="A6" s="53" t="s">
        <v>115</v>
      </c>
      <c r="B6" s="53"/>
      <c r="C6" s="53"/>
      <c r="D6" s="53"/>
      <c r="E6" s="53"/>
      <c r="F6" s="53"/>
      <c r="G6" s="53"/>
      <c r="H6" s="53"/>
      <c r="I6" s="53"/>
      <c r="J6" s="53"/>
      <c r="K6" s="53"/>
      <c r="L6" s="53"/>
      <c r="M6" s="53"/>
    </row>
    <row r="7" spans="1:13" ht="46.5" customHeight="1" x14ac:dyDescent="0.2">
      <c r="A7" s="31" t="s">
        <v>116</v>
      </c>
      <c r="B7" s="29" t="s">
        <v>117</v>
      </c>
      <c r="C7" s="29" t="s">
        <v>118</v>
      </c>
      <c r="D7" s="29" t="s">
        <v>119</v>
      </c>
      <c r="E7" s="29" t="s">
        <v>120</v>
      </c>
      <c r="F7" s="29" t="s">
        <v>121</v>
      </c>
      <c r="G7" s="29" t="s">
        <v>122</v>
      </c>
      <c r="H7" s="29" t="s">
        <v>123</v>
      </c>
      <c r="I7" s="29" t="s">
        <v>124</v>
      </c>
      <c r="J7" s="29" t="s">
        <v>125</v>
      </c>
      <c r="K7" s="29" t="s">
        <v>126</v>
      </c>
      <c r="L7" s="29" t="s">
        <v>127</v>
      </c>
      <c r="M7" s="30" t="s">
        <v>128</v>
      </c>
    </row>
    <row r="8" spans="1:13" x14ac:dyDescent="0.2">
      <c r="A8" s="3" t="s">
        <v>53</v>
      </c>
      <c r="B8" s="5">
        <v>44</v>
      </c>
      <c r="C8" s="5">
        <v>375</v>
      </c>
      <c r="D8" s="21">
        <v>44996</v>
      </c>
      <c r="E8" s="5">
        <v>2</v>
      </c>
      <c r="F8" s="5">
        <v>6</v>
      </c>
      <c r="G8" s="5">
        <v>223</v>
      </c>
      <c r="H8" s="5">
        <v>1</v>
      </c>
      <c r="I8" s="5">
        <v>87</v>
      </c>
      <c r="J8" s="5">
        <v>701</v>
      </c>
      <c r="K8" s="5">
        <f t="shared" ref="K8:K39" si="0">B8+E8+H8</f>
        <v>47</v>
      </c>
      <c r="L8" s="5">
        <f t="shared" ref="L8:L39" si="1">C8+F8+I8</f>
        <v>468</v>
      </c>
      <c r="M8" s="22">
        <f t="shared" ref="M8:M39" si="2">D8+G8+J8</f>
        <v>45920</v>
      </c>
    </row>
    <row r="9" spans="1:13" x14ac:dyDescent="0.2">
      <c r="A9" s="3" t="s">
        <v>54</v>
      </c>
      <c r="B9" s="5">
        <v>0</v>
      </c>
      <c r="C9" s="5">
        <v>0</v>
      </c>
      <c r="D9" s="5">
        <v>0</v>
      </c>
      <c r="E9" s="5">
        <v>0</v>
      </c>
      <c r="F9" s="5">
        <v>0</v>
      </c>
      <c r="G9" s="5">
        <v>0</v>
      </c>
      <c r="H9" s="5">
        <v>0</v>
      </c>
      <c r="I9" s="5">
        <v>0</v>
      </c>
      <c r="J9" s="5">
        <v>0</v>
      </c>
      <c r="K9" s="4">
        <f t="shared" si="0"/>
        <v>0</v>
      </c>
      <c r="L9" s="5">
        <f t="shared" si="1"/>
        <v>0</v>
      </c>
      <c r="M9" s="23">
        <f t="shared" si="2"/>
        <v>0</v>
      </c>
    </row>
    <row r="10" spans="1:13" x14ac:dyDescent="0.2">
      <c r="A10" s="3" t="s">
        <v>55</v>
      </c>
      <c r="B10" s="5">
        <v>1</v>
      </c>
      <c r="C10" s="5">
        <v>9</v>
      </c>
      <c r="D10" s="5">
        <v>166</v>
      </c>
      <c r="E10" s="5">
        <v>0</v>
      </c>
      <c r="F10" s="5">
        <v>0</v>
      </c>
      <c r="G10" s="5">
        <v>0</v>
      </c>
      <c r="H10" s="5">
        <v>0</v>
      </c>
      <c r="I10" s="5">
        <v>0</v>
      </c>
      <c r="J10" s="5">
        <v>0</v>
      </c>
      <c r="K10" s="5">
        <f t="shared" si="0"/>
        <v>1</v>
      </c>
      <c r="L10" s="5">
        <f t="shared" si="1"/>
        <v>9</v>
      </c>
      <c r="M10" s="22">
        <f t="shared" si="2"/>
        <v>166</v>
      </c>
    </row>
    <row r="11" spans="1:13" x14ac:dyDescent="0.2">
      <c r="A11" s="3" t="s">
        <v>56</v>
      </c>
      <c r="B11" s="5">
        <v>17</v>
      </c>
      <c r="C11" s="5">
        <v>73</v>
      </c>
      <c r="D11" s="21">
        <v>2649</v>
      </c>
      <c r="E11" s="5">
        <v>0</v>
      </c>
      <c r="F11" s="5">
        <v>0</v>
      </c>
      <c r="G11" s="5">
        <v>0</v>
      </c>
      <c r="H11" s="5">
        <v>1</v>
      </c>
      <c r="I11" s="5">
        <v>158</v>
      </c>
      <c r="J11" s="21">
        <v>1508</v>
      </c>
      <c r="K11" s="5">
        <f t="shared" si="0"/>
        <v>18</v>
      </c>
      <c r="L11" s="5">
        <f t="shared" si="1"/>
        <v>231</v>
      </c>
      <c r="M11" s="22">
        <f t="shared" si="2"/>
        <v>4157</v>
      </c>
    </row>
    <row r="12" spans="1:13" x14ac:dyDescent="0.2">
      <c r="A12" s="3" t="s">
        <v>57</v>
      </c>
      <c r="B12" s="5">
        <v>3</v>
      </c>
      <c r="C12" s="5">
        <v>12</v>
      </c>
      <c r="D12" s="5">
        <v>203</v>
      </c>
      <c r="E12" s="5">
        <v>0</v>
      </c>
      <c r="F12" s="5">
        <v>0</v>
      </c>
      <c r="G12" s="5">
        <v>0</v>
      </c>
      <c r="H12" s="5">
        <v>0</v>
      </c>
      <c r="I12" s="5">
        <v>0</v>
      </c>
      <c r="J12" s="5">
        <v>0</v>
      </c>
      <c r="K12" s="5">
        <f t="shared" si="0"/>
        <v>3</v>
      </c>
      <c r="L12" s="5">
        <f t="shared" si="1"/>
        <v>12</v>
      </c>
      <c r="M12" s="22">
        <f t="shared" si="2"/>
        <v>203</v>
      </c>
    </row>
    <row r="13" spans="1:13" x14ac:dyDescent="0.2">
      <c r="A13" s="3" t="s">
        <v>58</v>
      </c>
      <c r="B13" s="5">
        <v>2</v>
      </c>
      <c r="C13" s="5">
        <v>8</v>
      </c>
      <c r="D13" s="5">
        <v>198</v>
      </c>
      <c r="E13" s="5">
        <v>0</v>
      </c>
      <c r="F13" s="5">
        <v>0</v>
      </c>
      <c r="G13" s="5">
        <v>0</v>
      </c>
      <c r="H13" s="5">
        <v>1</v>
      </c>
      <c r="I13" s="5">
        <v>32</v>
      </c>
      <c r="J13" s="5">
        <v>190</v>
      </c>
      <c r="K13" s="5">
        <f t="shared" si="0"/>
        <v>3</v>
      </c>
      <c r="L13" s="5">
        <f t="shared" si="1"/>
        <v>40</v>
      </c>
      <c r="M13" s="22">
        <f t="shared" si="2"/>
        <v>388</v>
      </c>
    </row>
    <row r="14" spans="1:13" x14ac:dyDescent="0.2">
      <c r="A14" s="3" t="s">
        <v>59</v>
      </c>
      <c r="B14" s="5">
        <v>17</v>
      </c>
      <c r="C14" s="5">
        <v>155</v>
      </c>
      <c r="D14" s="21">
        <v>8393</v>
      </c>
      <c r="E14" s="5">
        <v>1</v>
      </c>
      <c r="F14" s="5">
        <v>2</v>
      </c>
      <c r="G14" s="5">
        <v>60</v>
      </c>
      <c r="H14" s="5">
        <v>1</v>
      </c>
      <c r="I14" s="5">
        <v>447</v>
      </c>
      <c r="J14" s="21">
        <v>3637</v>
      </c>
      <c r="K14" s="5">
        <f t="shared" si="0"/>
        <v>19</v>
      </c>
      <c r="L14" s="5">
        <f t="shared" si="1"/>
        <v>604</v>
      </c>
      <c r="M14" s="22">
        <f t="shared" si="2"/>
        <v>12090</v>
      </c>
    </row>
    <row r="15" spans="1:13" x14ac:dyDescent="0.2">
      <c r="A15" s="3" t="s">
        <v>60</v>
      </c>
      <c r="B15" s="5">
        <v>3</v>
      </c>
      <c r="C15" s="5">
        <v>15</v>
      </c>
      <c r="D15" s="21">
        <v>1092</v>
      </c>
      <c r="E15" s="5">
        <v>0</v>
      </c>
      <c r="F15" s="5">
        <v>0</v>
      </c>
      <c r="G15" s="5">
        <v>0</v>
      </c>
      <c r="H15" s="5">
        <v>1</v>
      </c>
      <c r="I15" s="5">
        <v>7</v>
      </c>
      <c r="J15" s="5">
        <v>51</v>
      </c>
      <c r="K15" s="5">
        <f t="shared" si="0"/>
        <v>4</v>
      </c>
      <c r="L15" s="5">
        <f t="shared" si="1"/>
        <v>22</v>
      </c>
      <c r="M15" s="22">
        <f t="shared" si="2"/>
        <v>1143</v>
      </c>
    </row>
    <row r="16" spans="1:13" x14ac:dyDescent="0.2">
      <c r="A16" s="3" t="s">
        <v>61</v>
      </c>
      <c r="B16" s="5">
        <v>6</v>
      </c>
      <c r="C16" s="5">
        <v>30</v>
      </c>
      <c r="D16" s="21">
        <v>1122</v>
      </c>
      <c r="E16" s="5">
        <v>1</v>
      </c>
      <c r="F16" s="5">
        <v>2</v>
      </c>
      <c r="G16" s="5">
        <v>42</v>
      </c>
      <c r="H16" s="5">
        <v>0</v>
      </c>
      <c r="I16" s="5">
        <v>0</v>
      </c>
      <c r="J16" s="5">
        <v>0</v>
      </c>
      <c r="K16" s="5">
        <f t="shared" si="0"/>
        <v>7</v>
      </c>
      <c r="L16" s="5">
        <f t="shared" si="1"/>
        <v>32</v>
      </c>
      <c r="M16" s="22">
        <f t="shared" si="2"/>
        <v>1164</v>
      </c>
    </row>
    <row r="17" spans="1:13" x14ac:dyDescent="0.2">
      <c r="A17" s="3" t="s">
        <v>62</v>
      </c>
      <c r="B17" s="5">
        <v>41</v>
      </c>
      <c r="C17" s="5">
        <v>460</v>
      </c>
      <c r="D17" s="21">
        <v>26186</v>
      </c>
      <c r="E17" s="5">
        <v>5</v>
      </c>
      <c r="F17" s="5">
        <v>10</v>
      </c>
      <c r="G17" s="5">
        <v>514</v>
      </c>
      <c r="H17" s="5">
        <v>1</v>
      </c>
      <c r="I17" s="5">
        <v>330</v>
      </c>
      <c r="J17" s="21">
        <v>2510</v>
      </c>
      <c r="K17" s="5">
        <f t="shared" si="0"/>
        <v>47</v>
      </c>
      <c r="L17" s="5">
        <f t="shared" si="1"/>
        <v>800</v>
      </c>
      <c r="M17" s="22">
        <f t="shared" si="2"/>
        <v>29210</v>
      </c>
    </row>
    <row r="18" spans="1:13" x14ac:dyDescent="0.2">
      <c r="A18" s="3" t="s">
        <v>63</v>
      </c>
      <c r="B18" s="5">
        <v>2</v>
      </c>
      <c r="C18" s="5">
        <v>6</v>
      </c>
      <c r="D18" s="5">
        <v>203</v>
      </c>
      <c r="E18" s="5">
        <v>0</v>
      </c>
      <c r="F18" s="5">
        <v>0</v>
      </c>
      <c r="G18" s="5">
        <v>0</v>
      </c>
      <c r="H18" s="5">
        <v>0</v>
      </c>
      <c r="I18" s="5">
        <v>0</v>
      </c>
      <c r="J18" s="5">
        <v>0</v>
      </c>
      <c r="K18" s="4">
        <f t="shared" si="0"/>
        <v>2</v>
      </c>
      <c r="L18" s="5">
        <f t="shared" si="1"/>
        <v>6</v>
      </c>
      <c r="M18" s="23">
        <f t="shared" si="2"/>
        <v>203</v>
      </c>
    </row>
    <row r="19" spans="1:13" x14ac:dyDescent="0.2">
      <c r="A19" s="3" t="s">
        <v>64</v>
      </c>
      <c r="B19" s="5">
        <v>18</v>
      </c>
      <c r="C19" s="5">
        <v>59</v>
      </c>
      <c r="D19" s="21">
        <v>1890</v>
      </c>
      <c r="E19" s="5">
        <v>2</v>
      </c>
      <c r="F19" s="5">
        <v>4</v>
      </c>
      <c r="G19" s="5">
        <v>65</v>
      </c>
      <c r="H19" s="5">
        <v>1</v>
      </c>
      <c r="I19" s="5">
        <v>45</v>
      </c>
      <c r="J19" s="5">
        <v>295</v>
      </c>
      <c r="K19" s="5">
        <f t="shared" si="0"/>
        <v>21</v>
      </c>
      <c r="L19" s="5">
        <f t="shared" si="1"/>
        <v>108</v>
      </c>
      <c r="M19" s="22">
        <f t="shared" si="2"/>
        <v>2250</v>
      </c>
    </row>
    <row r="20" spans="1:13" x14ac:dyDescent="0.2">
      <c r="A20" s="3" t="s">
        <v>65</v>
      </c>
      <c r="B20" s="5">
        <v>14</v>
      </c>
      <c r="C20" s="5">
        <v>74</v>
      </c>
      <c r="D20" s="21">
        <v>4962</v>
      </c>
      <c r="E20" s="5">
        <v>2</v>
      </c>
      <c r="F20" s="5">
        <v>4</v>
      </c>
      <c r="G20" s="5">
        <v>198</v>
      </c>
      <c r="H20" s="5">
        <v>0</v>
      </c>
      <c r="I20" s="5">
        <v>0</v>
      </c>
      <c r="J20" s="5">
        <v>0</v>
      </c>
      <c r="K20" s="5">
        <f t="shared" si="0"/>
        <v>16</v>
      </c>
      <c r="L20" s="5">
        <f t="shared" si="1"/>
        <v>78</v>
      </c>
      <c r="M20" s="22">
        <f t="shared" si="2"/>
        <v>5160</v>
      </c>
    </row>
    <row r="21" spans="1:13" x14ac:dyDescent="0.2">
      <c r="A21" s="3" t="s">
        <v>66</v>
      </c>
      <c r="B21" s="5">
        <v>3</v>
      </c>
      <c r="C21" s="5">
        <v>6</v>
      </c>
      <c r="D21" s="5">
        <v>252</v>
      </c>
      <c r="E21" s="5">
        <v>0</v>
      </c>
      <c r="F21" s="5">
        <v>0</v>
      </c>
      <c r="G21" s="5">
        <v>0</v>
      </c>
      <c r="H21" s="5">
        <v>0</v>
      </c>
      <c r="I21" s="5">
        <v>0</v>
      </c>
      <c r="J21" s="5">
        <v>0</v>
      </c>
      <c r="K21" s="4">
        <f t="shared" si="0"/>
        <v>3</v>
      </c>
      <c r="L21" s="5">
        <f t="shared" si="1"/>
        <v>6</v>
      </c>
      <c r="M21" s="23">
        <f t="shared" si="2"/>
        <v>252</v>
      </c>
    </row>
    <row r="22" spans="1:13" x14ac:dyDescent="0.2">
      <c r="A22" s="3" t="s">
        <v>67</v>
      </c>
      <c r="B22" s="5">
        <v>44</v>
      </c>
      <c r="C22" s="5">
        <v>231</v>
      </c>
      <c r="D22" s="21">
        <v>19306</v>
      </c>
      <c r="E22" s="5">
        <v>4</v>
      </c>
      <c r="F22" s="5">
        <v>9</v>
      </c>
      <c r="G22" s="5">
        <v>566</v>
      </c>
      <c r="H22" s="5">
        <v>1</v>
      </c>
      <c r="I22" s="5">
        <v>364</v>
      </c>
      <c r="J22" s="21">
        <v>3467</v>
      </c>
      <c r="K22" s="5">
        <f t="shared" si="0"/>
        <v>49</v>
      </c>
      <c r="L22" s="5">
        <f t="shared" si="1"/>
        <v>604</v>
      </c>
      <c r="M22" s="22">
        <f t="shared" si="2"/>
        <v>23339</v>
      </c>
    </row>
    <row r="23" spans="1:13" x14ac:dyDescent="0.2">
      <c r="A23" s="3" t="s">
        <v>68</v>
      </c>
      <c r="B23" s="5">
        <v>5</v>
      </c>
      <c r="C23" s="5">
        <v>27</v>
      </c>
      <c r="D23" s="21">
        <v>1346</v>
      </c>
      <c r="E23" s="5">
        <v>1</v>
      </c>
      <c r="F23" s="5">
        <v>3</v>
      </c>
      <c r="G23" s="5">
        <v>61</v>
      </c>
      <c r="H23" s="5">
        <v>1</v>
      </c>
      <c r="I23" s="5">
        <v>98</v>
      </c>
      <c r="J23" s="5">
        <v>551</v>
      </c>
      <c r="K23" s="5">
        <f t="shared" si="0"/>
        <v>7</v>
      </c>
      <c r="L23" s="5">
        <f t="shared" si="1"/>
        <v>128</v>
      </c>
      <c r="M23" s="22">
        <f t="shared" si="2"/>
        <v>1958</v>
      </c>
    </row>
    <row r="24" spans="1:13" x14ac:dyDescent="0.2">
      <c r="A24" s="3" t="s">
        <v>69</v>
      </c>
      <c r="B24" s="5">
        <v>7</v>
      </c>
      <c r="C24" s="5">
        <v>20</v>
      </c>
      <c r="D24" s="5">
        <v>831</v>
      </c>
      <c r="E24" s="5">
        <v>0</v>
      </c>
      <c r="F24" s="5">
        <v>0</v>
      </c>
      <c r="G24" s="5">
        <v>0</v>
      </c>
      <c r="H24" s="5">
        <v>0</v>
      </c>
      <c r="I24" s="5">
        <v>0</v>
      </c>
      <c r="J24" s="5">
        <v>0</v>
      </c>
      <c r="K24" s="5">
        <f t="shared" si="0"/>
        <v>7</v>
      </c>
      <c r="L24" s="5">
        <f t="shared" si="1"/>
        <v>20</v>
      </c>
      <c r="M24" s="22">
        <f t="shared" si="2"/>
        <v>831</v>
      </c>
    </row>
    <row r="25" spans="1:13" x14ac:dyDescent="0.2">
      <c r="A25" s="3" t="s">
        <v>70</v>
      </c>
      <c r="B25" s="5">
        <v>2</v>
      </c>
      <c r="C25" s="5">
        <v>11</v>
      </c>
      <c r="D25" s="5">
        <v>275</v>
      </c>
      <c r="E25" s="5">
        <v>0</v>
      </c>
      <c r="F25" s="5">
        <v>0</v>
      </c>
      <c r="G25" s="5">
        <v>0</v>
      </c>
      <c r="H25" s="5">
        <v>0</v>
      </c>
      <c r="I25" s="5">
        <v>0</v>
      </c>
      <c r="J25" s="5">
        <v>0</v>
      </c>
      <c r="K25" s="5">
        <f t="shared" si="0"/>
        <v>2</v>
      </c>
      <c r="L25" s="5">
        <f t="shared" si="1"/>
        <v>11</v>
      </c>
      <c r="M25" s="22">
        <f t="shared" si="2"/>
        <v>275</v>
      </c>
    </row>
    <row r="26" spans="1:13" x14ac:dyDescent="0.2">
      <c r="A26" s="3" t="s">
        <v>71</v>
      </c>
      <c r="B26" s="5">
        <v>261</v>
      </c>
      <c r="C26" s="5">
        <v>2641</v>
      </c>
      <c r="D26" s="21">
        <v>153327</v>
      </c>
      <c r="E26" s="5">
        <v>161</v>
      </c>
      <c r="F26" s="5">
        <v>202</v>
      </c>
      <c r="G26" s="21">
        <v>17982</v>
      </c>
      <c r="H26" s="5">
        <v>6</v>
      </c>
      <c r="I26" s="21">
        <v>1934</v>
      </c>
      <c r="J26" s="21">
        <v>17989</v>
      </c>
      <c r="K26" s="5">
        <f t="shared" si="0"/>
        <v>428</v>
      </c>
      <c r="L26" s="5">
        <f t="shared" si="1"/>
        <v>4777</v>
      </c>
      <c r="M26" s="22">
        <f t="shared" si="2"/>
        <v>189298</v>
      </c>
    </row>
    <row r="27" spans="1:13" x14ac:dyDescent="0.2">
      <c r="A27" s="3" t="s">
        <v>72</v>
      </c>
      <c r="B27" s="5">
        <v>3</v>
      </c>
      <c r="C27" s="5">
        <v>34</v>
      </c>
      <c r="D27" s="5">
        <v>297</v>
      </c>
      <c r="E27" s="5">
        <v>0</v>
      </c>
      <c r="F27" s="5">
        <v>0</v>
      </c>
      <c r="G27" s="5">
        <v>0</v>
      </c>
      <c r="H27" s="5">
        <v>0</v>
      </c>
      <c r="I27" s="5">
        <v>0</v>
      </c>
      <c r="J27" s="5">
        <v>0</v>
      </c>
      <c r="K27" s="5">
        <f t="shared" si="0"/>
        <v>3</v>
      </c>
      <c r="L27" s="5">
        <f t="shared" si="1"/>
        <v>34</v>
      </c>
      <c r="M27" s="22">
        <f t="shared" si="2"/>
        <v>297</v>
      </c>
    </row>
    <row r="28" spans="1:13" x14ac:dyDescent="0.2">
      <c r="A28" s="3" t="s">
        <v>73</v>
      </c>
      <c r="B28" s="5">
        <v>7</v>
      </c>
      <c r="C28" s="5">
        <v>25</v>
      </c>
      <c r="D28" s="21">
        <v>1484</v>
      </c>
      <c r="E28" s="5">
        <v>0</v>
      </c>
      <c r="F28" s="5">
        <v>0</v>
      </c>
      <c r="G28" s="5">
        <v>0</v>
      </c>
      <c r="H28" s="5">
        <v>0</v>
      </c>
      <c r="I28" s="5">
        <v>0</v>
      </c>
      <c r="J28" s="5">
        <v>0</v>
      </c>
      <c r="K28" s="5">
        <f t="shared" si="0"/>
        <v>7</v>
      </c>
      <c r="L28" s="5">
        <f t="shared" si="1"/>
        <v>25</v>
      </c>
      <c r="M28" s="22">
        <f t="shared" si="2"/>
        <v>1484</v>
      </c>
    </row>
    <row r="29" spans="1:13" x14ac:dyDescent="0.2">
      <c r="A29" s="3" t="s">
        <v>74</v>
      </c>
      <c r="B29" s="5">
        <v>0</v>
      </c>
      <c r="C29" s="5">
        <v>0</v>
      </c>
      <c r="D29" s="5">
        <v>0</v>
      </c>
      <c r="E29" s="5">
        <v>0</v>
      </c>
      <c r="F29" s="5">
        <v>0</v>
      </c>
      <c r="G29" s="5">
        <v>0</v>
      </c>
      <c r="H29" s="5">
        <v>0</v>
      </c>
      <c r="I29" s="5">
        <v>0</v>
      </c>
      <c r="J29" s="5">
        <v>0</v>
      </c>
      <c r="K29" s="4">
        <f t="shared" si="0"/>
        <v>0</v>
      </c>
      <c r="L29" s="5">
        <f t="shared" si="1"/>
        <v>0</v>
      </c>
      <c r="M29" s="23">
        <f t="shared" si="2"/>
        <v>0</v>
      </c>
    </row>
    <row r="30" spans="1:13" x14ac:dyDescent="0.2">
      <c r="A30" s="3" t="s">
        <v>75</v>
      </c>
      <c r="B30" s="5">
        <v>9</v>
      </c>
      <c r="C30" s="5">
        <v>31</v>
      </c>
      <c r="D30" s="21">
        <v>1561</v>
      </c>
      <c r="E30" s="5">
        <v>0</v>
      </c>
      <c r="F30" s="5">
        <v>0</v>
      </c>
      <c r="G30" s="5">
        <v>0</v>
      </c>
      <c r="H30" s="5">
        <v>1</v>
      </c>
      <c r="I30" s="5">
        <v>60</v>
      </c>
      <c r="J30" s="5">
        <v>420</v>
      </c>
      <c r="K30" s="4">
        <f t="shared" si="0"/>
        <v>10</v>
      </c>
      <c r="L30" s="5">
        <f t="shared" si="1"/>
        <v>91</v>
      </c>
      <c r="M30" s="22">
        <f t="shared" si="2"/>
        <v>1981</v>
      </c>
    </row>
    <row r="31" spans="1:13" x14ac:dyDescent="0.2">
      <c r="A31" s="3" t="s">
        <v>76</v>
      </c>
      <c r="B31" s="5">
        <v>16</v>
      </c>
      <c r="C31" s="5">
        <v>91</v>
      </c>
      <c r="D31" s="21">
        <v>5654</v>
      </c>
      <c r="E31" s="5">
        <v>2</v>
      </c>
      <c r="F31" s="5">
        <v>2</v>
      </c>
      <c r="G31" s="5">
        <v>84</v>
      </c>
      <c r="H31" s="5">
        <v>0</v>
      </c>
      <c r="I31" s="5">
        <v>0</v>
      </c>
      <c r="J31" s="5">
        <v>0</v>
      </c>
      <c r="K31" s="5">
        <f t="shared" si="0"/>
        <v>18</v>
      </c>
      <c r="L31" s="5">
        <f t="shared" si="1"/>
        <v>93</v>
      </c>
      <c r="M31" s="22">
        <f t="shared" si="2"/>
        <v>5738</v>
      </c>
    </row>
    <row r="32" spans="1:13" x14ac:dyDescent="0.2">
      <c r="A32" s="3" t="s">
        <v>77</v>
      </c>
      <c r="B32" s="5">
        <v>1</v>
      </c>
      <c r="C32" s="5">
        <v>2</v>
      </c>
      <c r="D32" s="5">
        <v>24</v>
      </c>
      <c r="E32" s="5">
        <v>0</v>
      </c>
      <c r="F32" s="5">
        <v>0</v>
      </c>
      <c r="G32" s="5">
        <v>0</v>
      </c>
      <c r="H32" s="5">
        <v>1</v>
      </c>
      <c r="I32" s="5">
        <v>10</v>
      </c>
      <c r="J32" s="5">
        <v>46</v>
      </c>
      <c r="K32" s="4">
        <f t="shared" si="0"/>
        <v>2</v>
      </c>
      <c r="L32" s="5">
        <f t="shared" si="1"/>
        <v>12</v>
      </c>
      <c r="M32" s="23">
        <f t="shared" si="2"/>
        <v>70</v>
      </c>
    </row>
    <row r="33" spans="1:13" x14ac:dyDescent="0.2">
      <c r="A33" s="3" t="s">
        <v>78</v>
      </c>
      <c r="B33" s="5">
        <v>0</v>
      </c>
      <c r="C33" s="5">
        <v>0</v>
      </c>
      <c r="D33" s="5">
        <v>0</v>
      </c>
      <c r="E33" s="5">
        <v>0</v>
      </c>
      <c r="F33" s="5">
        <v>0</v>
      </c>
      <c r="G33" s="5">
        <v>0</v>
      </c>
      <c r="H33" s="5">
        <v>0</v>
      </c>
      <c r="I33" s="5">
        <v>0</v>
      </c>
      <c r="J33" s="5">
        <v>0</v>
      </c>
      <c r="K33" s="4">
        <f t="shared" si="0"/>
        <v>0</v>
      </c>
      <c r="L33" s="5">
        <f t="shared" si="1"/>
        <v>0</v>
      </c>
      <c r="M33" s="23">
        <f t="shared" si="2"/>
        <v>0</v>
      </c>
    </row>
    <row r="34" spans="1:13" x14ac:dyDescent="0.2">
      <c r="A34" s="3" t="s">
        <v>79</v>
      </c>
      <c r="B34" s="5">
        <v>13</v>
      </c>
      <c r="C34" s="5">
        <v>92</v>
      </c>
      <c r="D34" s="21">
        <v>5733</v>
      </c>
      <c r="E34" s="5">
        <v>0</v>
      </c>
      <c r="F34" s="5">
        <v>0</v>
      </c>
      <c r="G34" s="5">
        <v>0</v>
      </c>
      <c r="H34" s="5">
        <v>0</v>
      </c>
      <c r="I34" s="5">
        <v>0</v>
      </c>
      <c r="J34" s="5">
        <v>0</v>
      </c>
      <c r="K34" s="4">
        <f t="shared" si="0"/>
        <v>13</v>
      </c>
      <c r="L34" s="5">
        <f t="shared" si="1"/>
        <v>92</v>
      </c>
      <c r="M34" s="23">
        <f t="shared" si="2"/>
        <v>5733</v>
      </c>
    </row>
    <row r="35" spans="1:13" x14ac:dyDescent="0.2">
      <c r="A35" s="3" t="s">
        <v>80</v>
      </c>
      <c r="B35" s="5">
        <v>3</v>
      </c>
      <c r="C35" s="5">
        <v>49</v>
      </c>
      <c r="D35" s="21">
        <v>1378</v>
      </c>
      <c r="E35" s="5">
        <v>0</v>
      </c>
      <c r="F35" s="5">
        <v>0</v>
      </c>
      <c r="G35" s="5">
        <v>0</v>
      </c>
      <c r="H35" s="5">
        <v>0</v>
      </c>
      <c r="I35" s="5">
        <v>0</v>
      </c>
      <c r="J35" s="5">
        <v>0</v>
      </c>
      <c r="K35" s="4">
        <f t="shared" si="0"/>
        <v>3</v>
      </c>
      <c r="L35" s="5">
        <f t="shared" si="1"/>
        <v>49</v>
      </c>
      <c r="M35" s="23">
        <f t="shared" si="2"/>
        <v>1378</v>
      </c>
    </row>
    <row r="36" spans="1:13" x14ac:dyDescent="0.2">
      <c r="A36" s="3" t="s">
        <v>81</v>
      </c>
      <c r="B36" s="5">
        <v>4</v>
      </c>
      <c r="C36" s="5">
        <v>9</v>
      </c>
      <c r="D36" s="5">
        <v>314</v>
      </c>
      <c r="E36" s="5">
        <v>0</v>
      </c>
      <c r="F36" s="5">
        <v>0</v>
      </c>
      <c r="G36" s="5">
        <v>0</v>
      </c>
      <c r="H36" s="5">
        <v>0</v>
      </c>
      <c r="I36" s="5">
        <v>0</v>
      </c>
      <c r="J36" s="5">
        <v>0</v>
      </c>
      <c r="K36" s="4">
        <f t="shared" si="0"/>
        <v>4</v>
      </c>
      <c r="L36" s="5">
        <f t="shared" si="1"/>
        <v>9</v>
      </c>
      <c r="M36" s="23">
        <f t="shared" si="2"/>
        <v>314</v>
      </c>
    </row>
    <row r="37" spans="1:13" x14ac:dyDescent="0.2">
      <c r="A37" s="3" t="s">
        <v>82</v>
      </c>
      <c r="B37" s="5">
        <v>53</v>
      </c>
      <c r="C37" s="5">
        <v>394</v>
      </c>
      <c r="D37" s="21">
        <v>31403</v>
      </c>
      <c r="E37" s="5">
        <v>15</v>
      </c>
      <c r="F37" s="5">
        <v>23</v>
      </c>
      <c r="G37" s="21">
        <v>1520</v>
      </c>
      <c r="H37" s="5">
        <v>1</v>
      </c>
      <c r="I37" s="5">
        <v>95</v>
      </c>
      <c r="J37" s="5">
        <v>921</v>
      </c>
      <c r="K37" s="4">
        <f t="shared" si="0"/>
        <v>69</v>
      </c>
      <c r="L37" s="5">
        <f t="shared" si="1"/>
        <v>512</v>
      </c>
      <c r="M37" s="23">
        <f t="shared" si="2"/>
        <v>33844</v>
      </c>
    </row>
    <row r="38" spans="1:13" x14ac:dyDescent="0.2">
      <c r="A38" s="3" t="s">
        <v>83</v>
      </c>
      <c r="B38" s="5">
        <v>5</v>
      </c>
      <c r="C38" s="5">
        <v>31</v>
      </c>
      <c r="D38" s="5">
        <v>678</v>
      </c>
      <c r="E38" s="5">
        <v>0</v>
      </c>
      <c r="F38" s="5">
        <v>0</v>
      </c>
      <c r="G38" s="5">
        <v>0</v>
      </c>
      <c r="H38" s="5">
        <v>0</v>
      </c>
      <c r="I38" s="5">
        <v>0</v>
      </c>
      <c r="J38" s="5">
        <v>0</v>
      </c>
      <c r="K38" s="4">
        <f t="shared" si="0"/>
        <v>5</v>
      </c>
      <c r="L38" s="5">
        <f t="shared" si="1"/>
        <v>31</v>
      </c>
      <c r="M38" s="23">
        <f t="shared" si="2"/>
        <v>678</v>
      </c>
    </row>
    <row r="39" spans="1:13" x14ac:dyDescent="0.2">
      <c r="A39" s="3" t="s">
        <v>84</v>
      </c>
      <c r="B39" s="5">
        <v>3</v>
      </c>
      <c r="C39" s="5">
        <v>12</v>
      </c>
      <c r="D39" s="5">
        <v>247</v>
      </c>
      <c r="E39" s="5">
        <v>0</v>
      </c>
      <c r="F39" s="5">
        <v>0</v>
      </c>
      <c r="G39" s="5">
        <v>0</v>
      </c>
      <c r="H39" s="5">
        <v>0</v>
      </c>
      <c r="I39" s="5">
        <v>0</v>
      </c>
      <c r="J39" s="5">
        <v>0</v>
      </c>
      <c r="K39" s="4">
        <f t="shared" si="0"/>
        <v>3</v>
      </c>
      <c r="L39" s="5">
        <f t="shared" si="1"/>
        <v>12</v>
      </c>
      <c r="M39" s="23">
        <f t="shared" si="2"/>
        <v>247</v>
      </c>
    </row>
    <row r="40" spans="1:13" x14ac:dyDescent="0.2">
      <c r="A40" s="3" t="s">
        <v>85</v>
      </c>
      <c r="B40" s="5">
        <v>46</v>
      </c>
      <c r="C40" s="5">
        <v>451</v>
      </c>
      <c r="D40" s="21">
        <v>58316</v>
      </c>
      <c r="E40" s="5">
        <v>6</v>
      </c>
      <c r="F40" s="5">
        <v>7</v>
      </c>
      <c r="G40" s="5">
        <v>463</v>
      </c>
      <c r="H40" s="5">
        <v>0</v>
      </c>
      <c r="I40" s="5">
        <v>0</v>
      </c>
      <c r="J40" s="5">
        <v>0</v>
      </c>
      <c r="K40" s="4">
        <f t="shared" ref="K40:K66" si="3">B40+E40+H40</f>
        <v>52</v>
      </c>
      <c r="L40" s="5">
        <f t="shared" ref="L40:L66" si="4">C40+F40+I40</f>
        <v>458</v>
      </c>
      <c r="M40" s="23">
        <f t="shared" ref="M40:M66" si="5">D40+G40+J40</f>
        <v>58779</v>
      </c>
    </row>
    <row r="41" spans="1:13" x14ac:dyDescent="0.2">
      <c r="A41" s="3" t="s">
        <v>86</v>
      </c>
      <c r="B41" s="5">
        <v>35</v>
      </c>
      <c r="C41" s="5">
        <v>341</v>
      </c>
      <c r="D41" s="21">
        <v>22806</v>
      </c>
      <c r="E41" s="5">
        <v>3</v>
      </c>
      <c r="F41" s="5">
        <v>3</v>
      </c>
      <c r="G41" s="5">
        <v>225</v>
      </c>
      <c r="H41" s="5">
        <v>2</v>
      </c>
      <c r="I41" s="21">
        <v>901</v>
      </c>
      <c r="J41" s="21">
        <v>6325</v>
      </c>
      <c r="K41" s="4">
        <f t="shared" si="3"/>
        <v>40</v>
      </c>
      <c r="L41" s="5">
        <f t="shared" si="4"/>
        <v>1245</v>
      </c>
      <c r="M41" s="23">
        <f t="shared" si="5"/>
        <v>29356</v>
      </c>
    </row>
    <row r="42" spans="1:13" x14ac:dyDescent="0.2">
      <c r="A42" s="3" t="s">
        <v>87</v>
      </c>
      <c r="B42" s="5">
        <v>3</v>
      </c>
      <c r="C42" s="5">
        <v>10</v>
      </c>
      <c r="D42" s="21">
        <v>3680</v>
      </c>
      <c r="E42" s="5">
        <v>0</v>
      </c>
      <c r="F42" s="5">
        <v>0</v>
      </c>
      <c r="G42" s="5">
        <v>0</v>
      </c>
      <c r="H42" s="5">
        <v>0</v>
      </c>
      <c r="I42" s="5">
        <v>0</v>
      </c>
      <c r="J42" s="5">
        <v>0</v>
      </c>
      <c r="K42" s="4">
        <f t="shared" si="3"/>
        <v>3</v>
      </c>
      <c r="L42" s="5">
        <f t="shared" si="4"/>
        <v>10</v>
      </c>
      <c r="M42" s="23">
        <f t="shared" si="5"/>
        <v>3680</v>
      </c>
    </row>
    <row r="43" spans="1:13" x14ac:dyDescent="0.2">
      <c r="A43" s="3" t="s">
        <v>88</v>
      </c>
      <c r="B43" s="5">
        <v>56</v>
      </c>
      <c r="C43" s="5">
        <v>439</v>
      </c>
      <c r="D43" s="21">
        <v>47054</v>
      </c>
      <c r="E43" s="5">
        <v>7</v>
      </c>
      <c r="F43" s="5">
        <v>7</v>
      </c>
      <c r="G43" s="5">
        <v>426</v>
      </c>
      <c r="H43" s="5">
        <v>1</v>
      </c>
      <c r="I43" s="5">
        <v>8</v>
      </c>
      <c r="J43" s="5">
        <v>0</v>
      </c>
      <c r="K43" s="4">
        <f t="shared" si="3"/>
        <v>64</v>
      </c>
      <c r="L43" s="5">
        <f t="shared" si="4"/>
        <v>454</v>
      </c>
      <c r="M43" s="23">
        <f t="shared" si="5"/>
        <v>47480</v>
      </c>
    </row>
    <row r="44" spans="1:13" x14ac:dyDescent="0.2">
      <c r="A44" s="3" t="s">
        <v>89</v>
      </c>
      <c r="B44" s="5">
        <v>76</v>
      </c>
      <c r="C44" s="5">
        <v>607</v>
      </c>
      <c r="D44" s="21">
        <v>33115</v>
      </c>
      <c r="E44" s="5">
        <v>13</v>
      </c>
      <c r="F44" s="5">
        <v>23</v>
      </c>
      <c r="G44" s="21">
        <v>1429</v>
      </c>
      <c r="H44" s="5">
        <v>4</v>
      </c>
      <c r="I44" s="21">
        <v>2258</v>
      </c>
      <c r="J44" s="21">
        <v>20414</v>
      </c>
      <c r="K44" s="5">
        <f t="shared" si="3"/>
        <v>93</v>
      </c>
      <c r="L44" s="5">
        <f t="shared" si="4"/>
        <v>2888</v>
      </c>
      <c r="M44" s="22">
        <f t="shared" si="5"/>
        <v>54958</v>
      </c>
    </row>
    <row r="45" spans="1:13" x14ac:dyDescent="0.2">
      <c r="A45" s="3" t="s">
        <v>90</v>
      </c>
      <c r="B45" s="5">
        <v>32</v>
      </c>
      <c r="C45" s="5">
        <v>245</v>
      </c>
      <c r="D45" s="21">
        <v>12668</v>
      </c>
      <c r="E45" s="5">
        <v>5</v>
      </c>
      <c r="F45" s="5">
        <v>9</v>
      </c>
      <c r="G45" s="5">
        <v>549</v>
      </c>
      <c r="H45" s="5">
        <v>2</v>
      </c>
      <c r="I45" s="5">
        <v>354</v>
      </c>
      <c r="J45" s="21">
        <v>2169</v>
      </c>
      <c r="K45" s="4">
        <f t="shared" si="3"/>
        <v>39</v>
      </c>
      <c r="L45" s="5">
        <f t="shared" si="4"/>
        <v>608</v>
      </c>
      <c r="M45" s="23">
        <f t="shared" si="5"/>
        <v>15386</v>
      </c>
    </row>
    <row r="46" spans="1:13" x14ac:dyDescent="0.2">
      <c r="A46" s="3" t="s">
        <v>91</v>
      </c>
      <c r="B46" s="5">
        <v>16</v>
      </c>
      <c r="C46" s="5">
        <v>210</v>
      </c>
      <c r="D46" s="21">
        <v>36703</v>
      </c>
      <c r="E46" s="5">
        <v>0</v>
      </c>
      <c r="F46" s="5">
        <v>0</v>
      </c>
      <c r="G46" s="5">
        <v>0</v>
      </c>
      <c r="H46" s="5">
        <v>1</v>
      </c>
      <c r="I46" s="21">
        <v>985</v>
      </c>
      <c r="J46" s="21">
        <v>8793</v>
      </c>
      <c r="K46" s="4">
        <f t="shared" si="3"/>
        <v>17</v>
      </c>
      <c r="L46" s="5">
        <f t="shared" si="4"/>
        <v>1195</v>
      </c>
      <c r="M46" s="23">
        <f t="shared" si="5"/>
        <v>45496</v>
      </c>
    </row>
    <row r="47" spans="1:13" x14ac:dyDescent="0.2">
      <c r="A47" s="3" t="s">
        <v>92</v>
      </c>
      <c r="B47" s="5">
        <v>7</v>
      </c>
      <c r="C47" s="5">
        <v>81</v>
      </c>
      <c r="D47" s="21">
        <v>1786</v>
      </c>
      <c r="E47" s="5">
        <v>0</v>
      </c>
      <c r="F47" s="5">
        <v>0</v>
      </c>
      <c r="G47" s="5">
        <v>0</v>
      </c>
      <c r="H47" s="5">
        <v>1</v>
      </c>
      <c r="I47" s="5">
        <v>113</v>
      </c>
      <c r="J47" s="5">
        <v>931</v>
      </c>
      <c r="K47" s="4">
        <f t="shared" si="3"/>
        <v>8</v>
      </c>
      <c r="L47" s="5">
        <f t="shared" si="4"/>
        <v>194</v>
      </c>
      <c r="M47" s="23">
        <f t="shared" si="5"/>
        <v>2717</v>
      </c>
    </row>
    <row r="48" spans="1:13" x14ac:dyDescent="0.2">
      <c r="A48" s="3" t="s">
        <v>93</v>
      </c>
      <c r="B48" s="5">
        <v>20</v>
      </c>
      <c r="C48" s="5">
        <v>75</v>
      </c>
      <c r="D48" s="21">
        <v>4477</v>
      </c>
      <c r="E48" s="5">
        <v>1</v>
      </c>
      <c r="F48" s="5">
        <v>1</v>
      </c>
      <c r="G48" s="5">
        <v>32</v>
      </c>
      <c r="H48" s="5">
        <v>0</v>
      </c>
      <c r="I48" s="5">
        <v>0</v>
      </c>
      <c r="J48" s="5">
        <v>0</v>
      </c>
      <c r="K48" s="4">
        <f t="shared" si="3"/>
        <v>21</v>
      </c>
      <c r="L48" s="5">
        <f t="shared" si="4"/>
        <v>76</v>
      </c>
      <c r="M48" s="23">
        <f t="shared" si="5"/>
        <v>4509</v>
      </c>
    </row>
    <row r="49" spans="1:13" x14ac:dyDescent="0.2">
      <c r="A49" s="3" t="s">
        <v>94</v>
      </c>
      <c r="B49" s="5">
        <v>13</v>
      </c>
      <c r="C49" s="5">
        <v>100</v>
      </c>
      <c r="D49" s="21">
        <v>4057</v>
      </c>
      <c r="E49" s="5">
        <v>1</v>
      </c>
      <c r="F49" s="5">
        <v>1</v>
      </c>
      <c r="G49" s="5">
        <v>0</v>
      </c>
      <c r="H49" s="5">
        <v>2</v>
      </c>
      <c r="I49" s="5">
        <v>329</v>
      </c>
      <c r="J49" s="21">
        <v>2458</v>
      </c>
      <c r="K49" s="4">
        <f t="shared" si="3"/>
        <v>16</v>
      </c>
      <c r="L49" s="5">
        <f t="shared" si="4"/>
        <v>430</v>
      </c>
      <c r="M49" s="23">
        <f t="shared" si="5"/>
        <v>6515</v>
      </c>
    </row>
    <row r="50" spans="1:13" x14ac:dyDescent="0.2">
      <c r="A50" s="3" t="s">
        <v>95</v>
      </c>
      <c r="B50" s="5">
        <v>33</v>
      </c>
      <c r="C50" s="5">
        <v>306</v>
      </c>
      <c r="D50" s="21">
        <v>17043</v>
      </c>
      <c r="E50" s="5">
        <v>6</v>
      </c>
      <c r="F50" s="5">
        <v>9</v>
      </c>
      <c r="G50" s="5">
        <v>482</v>
      </c>
      <c r="H50" s="5">
        <v>1</v>
      </c>
      <c r="I50" s="5"/>
      <c r="J50" s="21">
        <v>2466</v>
      </c>
      <c r="K50" s="4">
        <f t="shared" si="3"/>
        <v>40</v>
      </c>
      <c r="L50" s="5">
        <f t="shared" si="4"/>
        <v>315</v>
      </c>
      <c r="M50" s="23">
        <f t="shared" si="5"/>
        <v>19991</v>
      </c>
    </row>
    <row r="51" spans="1:13" x14ac:dyDescent="0.2">
      <c r="A51" s="3" t="s">
        <v>96</v>
      </c>
      <c r="B51" s="5">
        <v>11</v>
      </c>
      <c r="C51" s="5">
        <v>61</v>
      </c>
      <c r="D51" s="21">
        <v>4044</v>
      </c>
      <c r="E51" s="5">
        <v>1</v>
      </c>
      <c r="F51" s="5">
        <v>2</v>
      </c>
      <c r="G51" s="5">
        <v>57</v>
      </c>
      <c r="H51" s="5">
        <v>1</v>
      </c>
      <c r="I51" s="5">
        <v>446</v>
      </c>
      <c r="J51" s="21">
        <v>2957</v>
      </c>
      <c r="K51" s="4">
        <f t="shared" si="3"/>
        <v>13</v>
      </c>
      <c r="L51" s="5">
        <f t="shared" si="4"/>
        <v>509</v>
      </c>
      <c r="M51" s="23">
        <f t="shared" si="5"/>
        <v>7058</v>
      </c>
    </row>
    <row r="52" spans="1:13" x14ac:dyDescent="0.2">
      <c r="A52" s="3" t="s">
        <v>97</v>
      </c>
      <c r="B52" s="5">
        <v>14</v>
      </c>
      <c r="C52" s="5">
        <v>78</v>
      </c>
      <c r="D52" s="21">
        <v>2261</v>
      </c>
      <c r="E52" s="5">
        <v>2</v>
      </c>
      <c r="F52" s="5">
        <v>5</v>
      </c>
      <c r="G52" s="5">
        <v>149</v>
      </c>
      <c r="H52" s="5">
        <v>1</v>
      </c>
      <c r="I52" s="5">
        <v>79</v>
      </c>
      <c r="J52" s="5">
        <v>768</v>
      </c>
      <c r="K52" s="4">
        <f t="shared" si="3"/>
        <v>17</v>
      </c>
      <c r="L52" s="5">
        <f t="shared" si="4"/>
        <v>162</v>
      </c>
      <c r="M52" s="23">
        <f t="shared" si="5"/>
        <v>3178</v>
      </c>
    </row>
    <row r="53" spans="1:13" x14ac:dyDescent="0.2">
      <c r="A53" s="3" t="s">
        <v>98</v>
      </c>
      <c r="B53" s="5">
        <v>0</v>
      </c>
      <c r="C53" s="5">
        <v>0</v>
      </c>
      <c r="D53" s="5">
        <v>0</v>
      </c>
      <c r="E53" s="5">
        <v>0</v>
      </c>
      <c r="F53" s="5">
        <v>0</v>
      </c>
      <c r="G53" s="5">
        <v>0</v>
      </c>
      <c r="H53" s="5">
        <v>0</v>
      </c>
      <c r="I53" s="5">
        <v>0</v>
      </c>
      <c r="J53" s="5">
        <v>0</v>
      </c>
      <c r="K53" s="4">
        <f t="shared" si="3"/>
        <v>0</v>
      </c>
      <c r="L53" s="5">
        <f t="shared" si="4"/>
        <v>0</v>
      </c>
      <c r="M53" s="23">
        <f t="shared" si="5"/>
        <v>0</v>
      </c>
    </row>
    <row r="54" spans="1:13" x14ac:dyDescent="0.2">
      <c r="A54" s="3" t="s">
        <v>99</v>
      </c>
      <c r="B54" s="5">
        <v>7</v>
      </c>
      <c r="C54" s="5">
        <v>12</v>
      </c>
      <c r="D54" s="5">
        <v>451</v>
      </c>
      <c r="E54" s="5">
        <v>0</v>
      </c>
      <c r="F54" s="5">
        <v>0</v>
      </c>
      <c r="G54" s="5">
        <v>0</v>
      </c>
      <c r="H54" s="5">
        <v>1</v>
      </c>
      <c r="I54" s="5">
        <v>11</v>
      </c>
      <c r="J54" s="5">
        <v>80</v>
      </c>
      <c r="K54" s="4">
        <f t="shared" si="3"/>
        <v>8</v>
      </c>
      <c r="L54" s="5">
        <f t="shared" si="4"/>
        <v>23</v>
      </c>
      <c r="M54" s="23">
        <f t="shared" si="5"/>
        <v>531</v>
      </c>
    </row>
    <row r="55" spans="1:13" x14ac:dyDescent="0.2">
      <c r="A55" s="3" t="s">
        <v>100</v>
      </c>
      <c r="B55" s="5">
        <v>13</v>
      </c>
      <c r="C55" s="5">
        <v>81</v>
      </c>
      <c r="D55" s="21">
        <v>8813</v>
      </c>
      <c r="E55" s="5">
        <v>1</v>
      </c>
      <c r="F55" s="5">
        <v>1</v>
      </c>
      <c r="G55" s="5">
        <v>43</v>
      </c>
      <c r="H55" s="5">
        <v>2</v>
      </c>
      <c r="I55" s="5">
        <v>164</v>
      </c>
      <c r="J55" s="21">
        <v>1377</v>
      </c>
      <c r="K55" s="4">
        <f t="shared" si="3"/>
        <v>16</v>
      </c>
      <c r="L55" s="5">
        <f t="shared" si="4"/>
        <v>246</v>
      </c>
      <c r="M55" s="23">
        <f t="shared" si="5"/>
        <v>10233</v>
      </c>
    </row>
    <row r="56" spans="1:13" x14ac:dyDescent="0.2">
      <c r="A56" s="3" t="s">
        <v>101</v>
      </c>
      <c r="B56" s="5">
        <v>12</v>
      </c>
      <c r="C56" s="5">
        <v>101</v>
      </c>
      <c r="D56" s="21">
        <v>4380</v>
      </c>
      <c r="E56" s="5">
        <v>0</v>
      </c>
      <c r="F56" s="5">
        <v>0</v>
      </c>
      <c r="G56" s="5">
        <v>0</v>
      </c>
      <c r="H56" s="5">
        <v>1</v>
      </c>
      <c r="I56" s="5">
        <v>217</v>
      </c>
      <c r="J56" s="21">
        <v>1585</v>
      </c>
      <c r="K56" s="4">
        <f t="shared" si="3"/>
        <v>13</v>
      </c>
      <c r="L56" s="5">
        <f t="shared" si="4"/>
        <v>318</v>
      </c>
      <c r="M56" s="23">
        <f t="shared" si="5"/>
        <v>5965</v>
      </c>
    </row>
    <row r="57" spans="1:13" x14ac:dyDescent="0.2">
      <c r="A57" s="3" t="s">
        <v>102</v>
      </c>
      <c r="B57" s="5">
        <v>19</v>
      </c>
      <c r="C57" s="5">
        <v>103</v>
      </c>
      <c r="D57" s="21">
        <v>6166</v>
      </c>
      <c r="E57" s="5">
        <v>0</v>
      </c>
      <c r="F57" s="5">
        <v>0</v>
      </c>
      <c r="G57" s="5">
        <v>0</v>
      </c>
      <c r="H57" s="5">
        <v>1</v>
      </c>
      <c r="I57" s="21">
        <v>978</v>
      </c>
      <c r="J57" s="21">
        <v>7990</v>
      </c>
      <c r="K57" s="4">
        <f t="shared" si="3"/>
        <v>20</v>
      </c>
      <c r="L57" s="5">
        <f t="shared" si="4"/>
        <v>1081</v>
      </c>
      <c r="M57" s="23">
        <f t="shared" si="5"/>
        <v>14156</v>
      </c>
    </row>
    <row r="58" spans="1:13" x14ac:dyDescent="0.2">
      <c r="A58" s="3" t="s">
        <v>103</v>
      </c>
      <c r="B58" s="5">
        <v>4</v>
      </c>
      <c r="C58" s="5">
        <v>58</v>
      </c>
      <c r="D58" s="21">
        <v>1684</v>
      </c>
      <c r="E58" s="5">
        <v>0</v>
      </c>
      <c r="F58" s="5">
        <v>0</v>
      </c>
      <c r="G58" s="5">
        <v>0</v>
      </c>
      <c r="H58" s="5">
        <v>0</v>
      </c>
      <c r="I58" s="5">
        <v>0</v>
      </c>
      <c r="J58" s="5">
        <v>0</v>
      </c>
      <c r="K58" s="4">
        <f t="shared" si="3"/>
        <v>4</v>
      </c>
      <c r="L58" s="5">
        <f t="shared" si="4"/>
        <v>58</v>
      </c>
      <c r="M58" s="23">
        <f t="shared" si="5"/>
        <v>1684</v>
      </c>
    </row>
    <row r="59" spans="1:13" x14ac:dyDescent="0.2">
      <c r="A59" s="3" t="s">
        <v>104</v>
      </c>
      <c r="B59" s="5">
        <v>8</v>
      </c>
      <c r="C59" s="5">
        <v>35</v>
      </c>
      <c r="D59" s="21">
        <v>2541</v>
      </c>
      <c r="E59" s="5">
        <v>0</v>
      </c>
      <c r="F59" s="5">
        <v>0</v>
      </c>
      <c r="G59" s="5">
        <v>0</v>
      </c>
      <c r="H59" s="5">
        <v>0</v>
      </c>
      <c r="I59" s="5">
        <v>0</v>
      </c>
      <c r="J59" s="5">
        <v>0</v>
      </c>
      <c r="K59" s="4">
        <f t="shared" si="3"/>
        <v>8</v>
      </c>
      <c r="L59" s="5">
        <f t="shared" si="4"/>
        <v>35</v>
      </c>
      <c r="M59" s="23">
        <f t="shared" si="5"/>
        <v>2541</v>
      </c>
    </row>
    <row r="60" spans="1:13" x14ac:dyDescent="0.2">
      <c r="A60" s="3" t="s">
        <v>105</v>
      </c>
      <c r="B60" s="5">
        <v>5</v>
      </c>
      <c r="C60" s="5">
        <v>6</v>
      </c>
      <c r="D60" s="5">
        <v>184</v>
      </c>
      <c r="E60" s="5">
        <v>0</v>
      </c>
      <c r="F60" s="5">
        <v>0</v>
      </c>
      <c r="G60" s="5">
        <v>0</v>
      </c>
      <c r="H60" s="5">
        <v>1</v>
      </c>
      <c r="I60" s="5">
        <v>5</v>
      </c>
      <c r="J60" s="5">
        <v>33</v>
      </c>
      <c r="K60" s="4">
        <f t="shared" si="3"/>
        <v>6</v>
      </c>
      <c r="L60" s="5">
        <f t="shared" si="4"/>
        <v>11</v>
      </c>
      <c r="M60" s="23">
        <f t="shared" si="5"/>
        <v>217</v>
      </c>
    </row>
    <row r="61" spans="1:13" x14ac:dyDescent="0.2">
      <c r="A61" s="3" t="s">
        <v>106</v>
      </c>
      <c r="B61" s="5">
        <v>21</v>
      </c>
      <c r="C61" s="5">
        <v>174</v>
      </c>
      <c r="D61" s="21">
        <v>13924</v>
      </c>
      <c r="E61" s="5">
        <v>0</v>
      </c>
      <c r="F61" s="5">
        <v>0</v>
      </c>
      <c r="G61" s="5">
        <v>0</v>
      </c>
      <c r="H61" s="5">
        <v>0</v>
      </c>
      <c r="I61" s="5">
        <v>0</v>
      </c>
      <c r="J61" s="5">
        <v>0</v>
      </c>
      <c r="K61" s="4">
        <f t="shared" si="3"/>
        <v>21</v>
      </c>
      <c r="L61" s="5">
        <f t="shared" si="4"/>
        <v>174</v>
      </c>
      <c r="M61" s="23">
        <f t="shared" si="5"/>
        <v>13924</v>
      </c>
    </row>
    <row r="62" spans="1:13" x14ac:dyDescent="0.2">
      <c r="A62" s="3" t="s">
        <v>107</v>
      </c>
      <c r="B62" s="5">
        <v>0</v>
      </c>
      <c r="C62" s="5">
        <v>0</v>
      </c>
      <c r="D62" s="5">
        <v>0</v>
      </c>
      <c r="E62" s="5">
        <v>0</v>
      </c>
      <c r="F62" s="5">
        <v>0</v>
      </c>
      <c r="G62" s="5">
        <v>0</v>
      </c>
      <c r="H62" s="5">
        <v>0</v>
      </c>
      <c r="I62" s="5">
        <v>0</v>
      </c>
      <c r="J62" s="5">
        <v>0</v>
      </c>
      <c r="K62" s="4">
        <f t="shared" si="3"/>
        <v>0</v>
      </c>
      <c r="L62" s="5">
        <f t="shared" si="4"/>
        <v>0</v>
      </c>
      <c r="M62" s="23">
        <f t="shared" si="5"/>
        <v>0</v>
      </c>
    </row>
    <row r="63" spans="1:13" x14ac:dyDescent="0.2">
      <c r="A63" s="3" t="s">
        <v>108</v>
      </c>
      <c r="B63" s="5">
        <v>16</v>
      </c>
      <c r="C63" s="5">
        <v>104</v>
      </c>
      <c r="D63" s="21">
        <v>8010</v>
      </c>
      <c r="E63" s="5">
        <v>5</v>
      </c>
      <c r="F63" s="5">
        <v>5</v>
      </c>
      <c r="G63" s="5">
        <v>463</v>
      </c>
      <c r="H63" s="5">
        <v>2</v>
      </c>
      <c r="I63" s="21">
        <v>849</v>
      </c>
      <c r="J63" s="21">
        <v>7720</v>
      </c>
      <c r="K63" s="4">
        <f t="shared" si="3"/>
        <v>23</v>
      </c>
      <c r="L63" s="5">
        <f t="shared" si="4"/>
        <v>958</v>
      </c>
      <c r="M63" s="23">
        <f t="shared" si="5"/>
        <v>16193</v>
      </c>
    </row>
    <row r="64" spans="1:13" x14ac:dyDescent="0.2">
      <c r="A64" s="3" t="s">
        <v>109</v>
      </c>
      <c r="B64" s="5">
        <v>4</v>
      </c>
      <c r="C64" s="5">
        <v>13</v>
      </c>
      <c r="D64" s="21">
        <v>1252</v>
      </c>
      <c r="E64" s="5">
        <v>1</v>
      </c>
      <c r="F64" s="5">
        <v>1</v>
      </c>
      <c r="G64" s="5">
        <v>117</v>
      </c>
      <c r="H64" s="5">
        <v>0</v>
      </c>
      <c r="I64" s="5">
        <v>0</v>
      </c>
      <c r="J64" s="5">
        <v>0</v>
      </c>
      <c r="K64" s="4">
        <f t="shared" si="3"/>
        <v>5</v>
      </c>
      <c r="L64" s="5">
        <f t="shared" si="4"/>
        <v>14</v>
      </c>
      <c r="M64" s="23">
        <f t="shared" si="5"/>
        <v>1369</v>
      </c>
    </row>
    <row r="65" spans="1:13" x14ac:dyDescent="0.2">
      <c r="A65" s="3" t="s">
        <v>110</v>
      </c>
      <c r="B65" s="5">
        <v>3</v>
      </c>
      <c r="C65" s="5">
        <v>24</v>
      </c>
      <c r="D65" s="21">
        <v>1525</v>
      </c>
      <c r="E65" s="5">
        <v>0</v>
      </c>
      <c r="F65" s="5">
        <v>0</v>
      </c>
      <c r="G65" s="5">
        <v>0</v>
      </c>
      <c r="H65" s="5">
        <v>0</v>
      </c>
      <c r="I65" s="5">
        <v>0</v>
      </c>
      <c r="J65" s="5">
        <v>0</v>
      </c>
      <c r="K65" s="4">
        <f t="shared" si="3"/>
        <v>3</v>
      </c>
      <c r="L65" s="5">
        <f t="shared" si="4"/>
        <v>24</v>
      </c>
      <c r="M65" s="23">
        <f t="shared" si="5"/>
        <v>1525</v>
      </c>
    </row>
    <row r="66" spans="1:13" x14ac:dyDescent="0.2">
      <c r="A66" s="6" t="s">
        <v>111</v>
      </c>
      <c r="B66" s="5">
        <v>6</v>
      </c>
      <c r="C66" s="5">
        <v>180</v>
      </c>
      <c r="D66" s="21">
        <v>9292</v>
      </c>
      <c r="E66" s="7">
        <v>0</v>
      </c>
      <c r="F66" s="7">
        <v>0</v>
      </c>
      <c r="G66" s="7">
        <v>0</v>
      </c>
      <c r="H66" s="7">
        <v>0</v>
      </c>
      <c r="I66" s="5">
        <v>0</v>
      </c>
      <c r="J66" s="7">
        <v>0</v>
      </c>
      <c r="K66" s="7">
        <f t="shared" si="3"/>
        <v>6</v>
      </c>
      <c r="L66" s="7">
        <f t="shared" si="4"/>
        <v>180</v>
      </c>
      <c r="M66" s="24">
        <f t="shared" si="5"/>
        <v>9292</v>
      </c>
    </row>
    <row r="67" spans="1:13" x14ac:dyDescent="0.2">
      <c r="A67" s="58" t="s">
        <v>129</v>
      </c>
      <c r="B67" s="58"/>
      <c r="C67" s="58"/>
      <c r="D67" s="58"/>
      <c r="E67" s="58"/>
      <c r="F67" s="58"/>
      <c r="G67" s="58"/>
      <c r="H67" s="58"/>
      <c r="I67" s="58"/>
      <c r="J67" s="58"/>
      <c r="K67" s="58"/>
      <c r="L67" s="58"/>
      <c r="M67" s="58"/>
    </row>
  </sheetData>
  <sheetProtection algorithmName="SHA-512" hashValue="EDraTO2zdB94jIyCNAKglhPaHM5F14nsQVaD+0pqt1x1r97wnXGJIkdEU0ryClhvBZaRu2l3xIPEtFo2l9UwIQ==" saltValue="eo/SMQkXhYU/XqdRRuBSvg==" spinCount="100000" sheet="1" objects="1" scenarios="1"/>
  <mergeCells count="7">
    <mergeCell ref="A67:M67"/>
    <mergeCell ref="A1:M1"/>
    <mergeCell ref="A2:M2"/>
    <mergeCell ref="A3:M3"/>
    <mergeCell ref="A4:M4"/>
    <mergeCell ref="A5:M5"/>
    <mergeCell ref="A6:M6"/>
  </mergeCells>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94EDC-2B74-4C3A-8467-D03F403B29A8}">
  <dimension ref="A1:M66"/>
  <sheetViews>
    <sheetView workbookViewId="0">
      <selection sqref="A1:XFD1048576"/>
    </sheetView>
  </sheetViews>
  <sheetFormatPr defaultColWidth="8.7109375" defaultRowHeight="15" x14ac:dyDescent="0.2"/>
  <cols>
    <col min="1" max="1" width="20.85546875" style="1" bestFit="1" customWidth="1"/>
    <col min="2" max="2" width="26.140625" style="1" customWidth="1"/>
    <col min="3" max="3" width="31.140625" style="1" customWidth="1"/>
    <col min="4" max="4" width="26.5703125" style="1" customWidth="1"/>
    <col min="5" max="5" width="25.42578125" style="1" customWidth="1"/>
    <col min="6" max="6" width="29.85546875" style="1" customWidth="1"/>
    <col min="7" max="7" width="26.140625" style="1" customWidth="1"/>
    <col min="8" max="8" width="25" style="1" customWidth="1"/>
    <col min="9" max="9" width="30.140625" style="1" customWidth="1"/>
    <col min="10" max="10" width="26.42578125" style="1" customWidth="1"/>
    <col min="11" max="11" width="21.28515625" style="1" customWidth="1"/>
    <col min="12" max="16384" width="8.7109375" style="1"/>
  </cols>
  <sheetData>
    <row r="1" spans="1:13" ht="54.6" customHeight="1" x14ac:dyDescent="0.2">
      <c r="A1" s="50" t="s">
        <v>130</v>
      </c>
      <c r="B1" s="50"/>
      <c r="C1" s="50"/>
      <c r="D1" s="50"/>
      <c r="E1" s="50"/>
      <c r="F1" s="50"/>
      <c r="G1" s="50"/>
      <c r="H1" s="50"/>
      <c r="I1" s="50"/>
      <c r="J1" s="50"/>
      <c r="K1" s="50"/>
    </row>
    <row r="2" spans="1:13" ht="20.25" x14ac:dyDescent="0.3">
      <c r="A2" s="61" t="s">
        <v>131</v>
      </c>
      <c r="B2" s="53"/>
      <c r="C2" s="53"/>
      <c r="D2" s="53"/>
      <c r="E2" s="53"/>
      <c r="F2" s="53"/>
      <c r="G2" s="53"/>
      <c r="H2" s="53"/>
      <c r="I2" s="53"/>
      <c r="J2" s="53"/>
      <c r="K2" s="53"/>
    </row>
    <row r="3" spans="1:13" x14ac:dyDescent="0.2">
      <c r="A3" s="53" t="s">
        <v>39</v>
      </c>
      <c r="B3" s="53"/>
      <c r="C3" s="53"/>
      <c r="D3" s="53"/>
      <c r="E3" s="53"/>
      <c r="F3" s="53"/>
      <c r="G3" s="53"/>
      <c r="H3" s="53"/>
      <c r="I3" s="53"/>
      <c r="J3" s="53"/>
      <c r="K3" s="53"/>
      <c r="L3" s="53"/>
      <c r="M3" s="53"/>
    </row>
    <row r="4" spans="1:13" x14ac:dyDescent="0.2">
      <c r="A4" s="53" t="s">
        <v>40</v>
      </c>
      <c r="B4" s="53"/>
      <c r="C4" s="53"/>
      <c r="D4" s="53"/>
      <c r="E4" s="53"/>
      <c r="F4" s="53"/>
      <c r="G4" s="53"/>
      <c r="H4" s="53"/>
      <c r="I4" s="53"/>
      <c r="J4" s="53"/>
      <c r="K4" s="53"/>
      <c r="L4" s="53"/>
      <c r="M4" s="53"/>
    </row>
    <row r="5" spans="1:13" x14ac:dyDescent="0.2">
      <c r="A5" s="53" t="s">
        <v>41</v>
      </c>
      <c r="B5" s="53"/>
      <c r="C5" s="53"/>
      <c r="D5" s="53"/>
      <c r="E5" s="53"/>
      <c r="F5" s="53"/>
      <c r="G5" s="53"/>
      <c r="H5" s="53"/>
      <c r="I5" s="53"/>
      <c r="J5" s="53"/>
      <c r="K5" s="53"/>
      <c r="L5" s="53"/>
      <c r="M5" s="53"/>
    </row>
    <row r="6" spans="1:13" ht="61.5" customHeight="1" x14ac:dyDescent="0.25">
      <c r="A6" s="28" t="s">
        <v>116</v>
      </c>
      <c r="B6" s="29" t="s">
        <v>132</v>
      </c>
      <c r="C6" s="29" t="s">
        <v>133</v>
      </c>
      <c r="D6" s="29" t="s">
        <v>134</v>
      </c>
      <c r="E6" s="29" t="s">
        <v>135</v>
      </c>
      <c r="F6" s="29" t="s">
        <v>136</v>
      </c>
      <c r="G6" s="29" t="s">
        <v>137</v>
      </c>
      <c r="H6" s="29" t="s">
        <v>138</v>
      </c>
      <c r="I6" s="29" t="s">
        <v>139</v>
      </c>
      <c r="J6" s="29" t="s">
        <v>140</v>
      </c>
      <c r="K6" s="30" t="s">
        <v>141</v>
      </c>
    </row>
    <row r="7" spans="1:13" x14ac:dyDescent="0.2">
      <c r="A7" s="3" t="s">
        <v>53</v>
      </c>
      <c r="B7" s="21">
        <v>56765</v>
      </c>
      <c r="C7" s="5">
        <v>597</v>
      </c>
      <c r="D7" s="21">
        <v>2077</v>
      </c>
      <c r="E7" s="5">
        <v>376</v>
      </c>
      <c r="F7" s="5">
        <v>0</v>
      </c>
      <c r="G7" s="5">
        <v>36</v>
      </c>
      <c r="H7" s="5">
        <v>649</v>
      </c>
      <c r="I7" s="5">
        <v>0</v>
      </c>
      <c r="J7" s="5">
        <v>96</v>
      </c>
      <c r="K7" s="14">
        <f>SUM(Counties_Enrollment[[#This Row],[CCC Free Enrollment]:[DCH Base Enrollment]])</f>
        <v>60596</v>
      </c>
    </row>
    <row r="8" spans="1:13" x14ac:dyDescent="0.2">
      <c r="A8" s="3" t="s">
        <v>54</v>
      </c>
      <c r="B8" s="4">
        <v>0</v>
      </c>
      <c r="C8" s="4">
        <v>0</v>
      </c>
      <c r="D8" s="4">
        <v>0</v>
      </c>
      <c r="E8" s="5">
        <v>0</v>
      </c>
      <c r="F8" s="5">
        <v>0</v>
      </c>
      <c r="G8" s="5">
        <v>0</v>
      </c>
      <c r="H8" s="5">
        <v>0</v>
      </c>
      <c r="I8" s="5">
        <v>0</v>
      </c>
      <c r="J8" s="5">
        <v>0</v>
      </c>
      <c r="K8" s="15">
        <f>SUM(Counties_Enrollment[[#This Row],[CCC Free Enrollment]:[DCH Base Enrollment]])</f>
        <v>0</v>
      </c>
    </row>
    <row r="9" spans="1:13" x14ac:dyDescent="0.2">
      <c r="A9" s="3" t="s">
        <v>55</v>
      </c>
      <c r="B9" s="5">
        <v>235</v>
      </c>
      <c r="C9" s="5">
        <v>0</v>
      </c>
      <c r="D9" s="5">
        <v>0</v>
      </c>
      <c r="E9" s="5">
        <v>0</v>
      </c>
      <c r="F9" s="5">
        <v>0</v>
      </c>
      <c r="G9" s="5">
        <v>0</v>
      </c>
      <c r="H9" s="5">
        <v>0</v>
      </c>
      <c r="I9" s="5">
        <v>0</v>
      </c>
      <c r="J9" s="5">
        <v>0</v>
      </c>
      <c r="K9" s="14">
        <f>SUM(Counties_Enrollment[[#This Row],[CCC Free Enrollment]:[DCH Base Enrollment]])</f>
        <v>235</v>
      </c>
    </row>
    <row r="10" spans="1:13" x14ac:dyDescent="0.2">
      <c r="A10" s="3" t="s">
        <v>56</v>
      </c>
      <c r="B10" s="21">
        <v>9985</v>
      </c>
      <c r="C10" s="5">
        <v>120</v>
      </c>
      <c r="D10" s="5">
        <v>471</v>
      </c>
      <c r="E10" s="5">
        <v>0</v>
      </c>
      <c r="F10" s="5">
        <v>0</v>
      </c>
      <c r="G10" s="5">
        <v>0</v>
      </c>
      <c r="H10" s="21">
        <v>1848</v>
      </c>
      <c r="I10" s="5">
        <v>0</v>
      </c>
      <c r="J10" s="5">
        <v>0</v>
      </c>
      <c r="K10" s="14">
        <f>SUM(Counties_Enrollment[[#This Row],[CCC Free Enrollment]:[DCH Base Enrollment]])</f>
        <v>12424</v>
      </c>
    </row>
    <row r="11" spans="1:13" x14ac:dyDescent="0.2">
      <c r="A11" s="3" t="s">
        <v>57</v>
      </c>
      <c r="B11" s="5">
        <v>260</v>
      </c>
      <c r="C11" s="5">
        <v>16</v>
      </c>
      <c r="D11" s="5">
        <v>43</v>
      </c>
      <c r="E11" s="5">
        <v>0</v>
      </c>
      <c r="F11" s="5">
        <v>0</v>
      </c>
      <c r="G11" s="5">
        <v>0</v>
      </c>
      <c r="H11" s="5">
        <v>0</v>
      </c>
      <c r="I11" s="5">
        <v>0</v>
      </c>
      <c r="J11" s="5">
        <v>0</v>
      </c>
      <c r="K11" s="14">
        <f>SUM(Counties_Enrollment[[#This Row],[CCC Free Enrollment]:[DCH Base Enrollment]])</f>
        <v>319</v>
      </c>
    </row>
    <row r="12" spans="1:13" x14ac:dyDescent="0.2">
      <c r="A12" s="3" t="s">
        <v>58</v>
      </c>
      <c r="B12" s="5">
        <v>125</v>
      </c>
      <c r="C12" s="5">
        <v>29</v>
      </c>
      <c r="D12" s="5">
        <v>61</v>
      </c>
      <c r="E12" s="5">
        <v>0</v>
      </c>
      <c r="F12" s="5">
        <v>0</v>
      </c>
      <c r="G12" s="5">
        <v>0</v>
      </c>
      <c r="H12" s="5">
        <v>301</v>
      </c>
      <c r="I12" s="5">
        <v>0</v>
      </c>
      <c r="J12" s="5">
        <v>0</v>
      </c>
      <c r="K12" s="14">
        <f>SUM(Counties_Enrollment[[#This Row],[CCC Free Enrollment]:[DCH Base Enrollment]])</f>
        <v>516</v>
      </c>
    </row>
    <row r="13" spans="1:13" x14ac:dyDescent="0.2">
      <c r="A13" s="3" t="s">
        <v>59</v>
      </c>
      <c r="B13" s="21">
        <v>25356</v>
      </c>
      <c r="C13" s="5">
        <v>79</v>
      </c>
      <c r="D13" s="5">
        <v>216</v>
      </c>
      <c r="E13" s="5">
        <v>79</v>
      </c>
      <c r="F13" s="5">
        <v>0</v>
      </c>
      <c r="G13" s="5">
        <v>12</v>
      </c>
      <c r="H13" s="21">
        <v>2605</v>
      </c>
      <c r="I13" s="5">
        <v>126</v>
      </c>
      <c r="J13" s="21">
        <v>1397</v>
      </c>
      <c r="K13" s="14">
        <f>SUM(Counties_Enrollment[[#This Row],[CCC Free Enrollment]:[DCH Base Enrollment]])</f>
        <v>29870</v>
      </c>
    </row>
    <row r="14" spans="1:13" x14ac:dyDescent="0.2">
      <c r="A14" s="3" t="s">
        <v>60</v>
      </c>
      <c r="B14" s="21">
        <v>1137</v>
      </c>
      <c r="C14" s="5">
        <v>1</v>
      </c>
      <c r="D14" s="5">
        <v>3</v>
      </c>
      <c r="E14" s="5">
        <v>0</v>
      </c>
      <c r="F14" s="5">
        <v>0</v>
      </c>
      <c r="G14" s="5">
        <v>0</v>
      </c>
      <c r="H14" s="21">
        <v>1182</v>
      </c>
      <c r="I14" s="5">
        <v>0</v>
      </c>
      <c r="J14" s="5">
        <v>0</v>
      </c>
      <c r="K14" s="14">
        <f>SUM(Counties_Enrollment[[#This Row],[CCC Free Enrollment]:[DCH Base Enrollment]])</f>
        <v>2323</v>
      </c>
    </row>
    <row r="15" spans="1:13" x14ac:dyDescent="0.2">
      <c r="A15" s="3" t="s">
        <v>61</v>
      </c>
      <c r="B15" s="21">
        <v>6262</v>
      </c>
      <c r="C15" s="5">
        <v>47</v>
      </c>
      <c r="D15" s="5">
        <v>214</v>
      </c>
      <c r="E15" s="5">
        <v>83</v>
      </c>
      <c r="F15" s="5">
        <v>0</v>
      </c>
      <c r="G15" s="5">
        <v>7</v>
      </c>
      <c r="H15" s="5">
        <v>0</v>
      </c>
      <c r="I15" s="5">
        <v>0</v>
      </c>
      <c r="J15" s="5">
        <v>0</v>
      </c>
      <c r="K15" s="14">
        <f>SUM(Counties_Enrollment[[#This Row],[CCC Free Enrollment]:[DCH Base Enrollment]])</f>
        <v>6613</v>
      </c>
    </row>
    <row r="16" spans="1:13" x14ac:dyDescent="0.2">
      <c r="A16" s="3" t="s">
        <v>62</v>
      </c>
      <c r="B16" s="21">
        <v>32859</v>
      </c>
      <c r="C16" s="5">
        <v>842</v>
      </c>
      <c r="D16" s="21">
        <v>2996</v>
      </c>
      <c r="E16" s="5">
        <v>657</v>
      </c>
      <c r="F16" s="5">
        <v>1</v>
      </c>
      <c r="G16" s="5">
        <v>12</v>
      </c>
      <c r="H16" s="21">
        <v>2833</v>
      </c>
      <c r="I16" s="5">
        <v>0</v>
      </c>
      <c r="J16" s="5">
        <v>70</v>
      </c>
      <c r="K16" s="14">
        <f>SUM(Counties_Enrollment[[#This Row],[CCC Free Enrollment]:[DCH Base Enrollment]])</f>
        <v>40270</v>
      </c>
    </row>
    <row r="17" spans="1:11" x14ac:dyDescent="0.2">
      <c r="A17" s="3" t="s">
        <v>63</v>
      </c>
      <c r="B17" s="5">
        <v>263</v>
      </c>
      <c r="C17" s="5">
        <v>0</v>
      </c>
      <c r="D17" s="5">
        <v>0</v>
      </c>
      <c r="E17" s="5">
        <v>0</v>
      </c>
      <c r="F17" s="5">
        <v>0</v>
      </c>
      <c r="G17" s="5">
        <v>0</v>
      </c>
      <c r="H17" s="5">
        <v>0</v>
      </c>
      <c r="I17" s="5">
        <v>0</v>
      </c>
      <c r="J17" s="5">
        <v>0</v>
      </c>
      <c r="K17" s="15">
        <f>SUM(Counties_Enrollment[[#This Row],[CCC Free Enrollment]:[DCH Base Enrollment]])</f>
        <v>263</v>
      </c>
    </row>
    <row r="18" spans="1:11" x14ac:dyDescent="0.2">
      <c r="A18" s="3" t="s">
        <v>64</v>
      </c>
      <c r="B18" s="21">
        <v>5484</v>
      </c>
      <c r="C18" s="5">
        <v>43</v>
      </c>
      <c r="D18" s="5">
        <v>114</v>
      </c>
      <c r="E18" s="5">
        <v>98</v>
      </c>
      <c r="F18" s="5">
        <v>1</v>
      </c>
      <c r="G18" s="5">
        <v>24</v>
      </c>
      <c r="H18" s="5">
        <v>362</v>
      </c>
      <c r="I18" s="5">
        <v>0</v>
      </c>
      <c r="J18" s="5">
        <v>0</v>
      </c>
      <c r="K18" s="14">
        <f>SUM(Counties_Enrollment[[#This Row],[CCC Free Enrollment]:[DCH Base Enrollment]])</f>
        <v>6126</v>
      </c>
    </row>
    <row r="19" spans="1:11" x14ac:dyDescent="0.2">
      <c r="A19" s="3" t="s">
        <v>65</v>
      </c>
      <c r="B19" s="21">
        <v>18207</v>
      </c>
      <c r="C19" s="5">
        <v>131</v>
      </c>
      <c r="D19" s="5">
        <v>125</v>
      </c>
      <c r="E19" s="5">
        <v>264</v>
      </c>
      <c r="F19" s="5">
        <v>0</v>
      </c>
      <c r="G19" s="5">
        <v>3</v>
      </c>
      <c r="H19" s="5">
        <v>0</v>
      </c>
      <c r="I19" s="5">
        <v>0</v>
      </c>
      <c r="J19" s="5">
        <v>0</v>
      </c>
      <c r="K19" s="14">
        <f>SUM(Counties_Enrollment[[#This Row],[CCC Free Enrollment]:[DCH Base Enrollment]])</f>
        <v>18730</v>
      </c>
    </row>
    <row r="20" spans="1:11" x14ac:dyDescent="0.2">
      <c r="A20" s="3" t="s">
        <v>66</v>
      </c>
      <c r="B20" s="5">
        <v>284</v>
      </c>
      <c r="C20" s="5">
        <v>0</v>
      </c>
      <c r="D20" s="5">
        <v>0</v>
      </c>
      <c r="E20" s="5">
        <v>0</v>
      </c>
      <c r="F20" s="5">
        <v>0</v>
      </c>
      <c r="G20" s="5">
        <v>0</v>
      </c>
      <c r="H20" s="5">
        <v>0</v>
      </c>
      <c r="I20" s="5">
        <v>0</v>
      </c>
      <c r="J20" s="5">
        <v>0</v>
      </c>
      <c r="K20" s="15">
        <f>SUM(Counties_Enrollment[[#This Row],[CCC Free Enrollment]:[DCH Base Enrollment]])</f>
        <v>284</v>
      </c>
    </row>
    <row r="21" spans="1:11" x14ac:dyDescent="0.2">
      <c r="A21" s="3" t="s">
        <v>67</v>
      </c>
      <c r="B21" s="21">
        <v>108878</v>
      </c>
      <c r="C21" s="5">
        <v>253</v>
      </c>
      <c r="D21" s="21">
        <v>1175</v>
      </c>
      <c r="E21" s="5">
        <v>686</v>
      </c>
      <c r="F21" s="5">
        <v>0</v>
      </c>
      <c r="G21" s="5">
        <v>0</v>
      </c>
      <c r="H21" s="21">
        <v>3936</v>
      </c>
      <c r="I21" s="5">
        <v>4</v>
      </c>
      <c r="J21" s="5">
        <v>121</v>
      </c>
      <c r="K21" s="14">
        <f>SUM(Counties_Enrollment[[#This Row],[CCC Free Enrollment]:[DCH Base Enrollment]])</f>
        <v>115053</v>
      </c>
    </row>
    <row r="22" spans="1:11" x14ac:dyDescent="0.2">
      <c r="A22" s="3" t="s">
        <v>68</v>
      </c>
      <c r="B22" s="21">
        <v>2025</v>
      </c>
      <c r="C22" s="5">
        <v>38</v>
      </c>
      <c r="D22" s="5">
        <v>92</v>
      </c>
      <c r="E22" s="5">
        <v>106</v>
      </c>
      <c r="F22" s="5">
        <v>0</v>
      </c>
      <c r="G22" s="5">
        <v>0</v>
      </c>
      <c r="H22" s="21">
        <v>1057</v>
      </c>
      <c r="I22" s="5">
        <v>0</v>
      </c>
      <c r="J22" s="5">
        <v>0</v>
      </c>
      <c r="K22" s="14">
        <f>SUM(Counties_Enrollment[[#This Row],[CCC Free Enrollment]:[DCH Base Enrollment]])</f>
        <v>3318</v>
      </c>
    </row>
    <row r="23" spans="1:11" x14ac:dyDescent="0.2">
      <c r="A23" s="3" t="s">
        <v>69</v>
      </c>
      <c r="B23" s="21">
        <v>2629</v>
      </c>
      <c r="C23" s="5">
        <v>43</v>
      </c>
      <c r="D23" s="5">
        <v>135</v>
      </c>
      <c r="E23" s="5">
        <v>0</v>
      </c>
      <c r="F23" s="5">
        <v>0</v>
      </c>
      <c r="G23" s="5">
        <v>0</v>
      </c>
      <c r="H23" s="5">
        <v>0</v>
      </c>
      <c r="I23" s="5">
        <v>0</v>
      </c>
      <c r="J23" s="5">
        <v>0</v>
      </c>
      <c r="K23" s="14">
        <f>SUM(Counties_Enrollment[[#This Row],[CCC Free Enrollment]:[DCH Base Enrollment]])</f>
        <v>2807</v>
      </c>
    </row>
    <row r="24" spans="1:11" x14ac:dyDescent="0.2">
      <c r="A24" s="3" t="s">
        <v>70</v>
      </c>
      <c r="B24" s="5">
        <v>563</v>
      </c>
      <c r="C24" s="5">
        <v>7</v>
      </c>
      <c r="D24" s="5">
        <v>7</v>
      </c>
      <c r="E24" s="5">
        <v>0</v>
      </c>
      <c r="F24" s="5">
        <v>0</v>
      </c>
      <c r="G24" s="5">
        <v>0</v>
      </c>
      <c r="H24" s="5">
        <v>0</v>
      </c>
      <c r="I24" s="5">
        <v>0</v>
      </c>
      <c r="J24" s="5">
        <v>0</v>
      </c>
      <c r="K24" s="14">
        <f>SUM(Counties_Enrollment[[#This Row],[CCC Free Enrollment]:[DCH Base Enrollment]])</f>
        <v>577</v>
      </c>
    </row>
    <row r="25" spans="1:11" x14ac:dyDescent="0.2">
      <c r="A25" s="3" t="s">
        <v>71</v>
      </c>
      <c r="B25" s="21">
        <v>797683</v>
      </c>
      <c r="C25" s="21">
        <v>2790</v>
      </c>
      <c r="D25" s="21">
        <v>7313</v>
      </c>
      <c r="E25" s="21">
        <v>32258</v>
      </c>
      <c r="F25" s="5">
        <v>7</v>
      </c>
      <c r="G25" s="5">
        <v>331</v>
      </c>
      <c r="H25" s="21">
        <v>19666</v>
      </c>
      <c r="I25" s="5">
        <v>29</v>
      </c>
      <c r="J25" s="5">
        <v>586</v>
      </c>
      <c r="K25" s="14">
        <f>SUM(Counties_Enrollment[[#This Row],[CCC Free Enrollment]:[DCH Base Enrollment]])</f>
        <v>860663</v>
      </c>
    </row>
    <row r="26" spans="1:11" x14ac:dyDescent="0.2">
      <c r="A26" s="3" t="s">
        <v>72</v>
      </c>
      <c r="B26" s="5">
        <v>482</v>
      </c>
      <c r="C26" s="5">
        <v>11</v>
      </c>
      <c r="D26" s="5">
        <v>10</v>
      </c>
      <c r="E26" s="5">
        <v>0</v>
      </c>
      <c r="F26" s="5">
        <v>0</v>
      </c>
      <c r="G26" s="5">
        <v>0</v>
      </c>
      <c r="H26" s="5">
        <v>0</v>
      </c>
      <c r="I26" s="5">
        <v>0</v>
      </c>
      <c r="J26" s="5">
        <v>0</v>
      </c>
      <c r="K26" s="14">
        <f>SUM(Counties_Enrollment[[#This Row],[CCC Free Enrollment]:[DCH Base Enrollment]])</f>
        <v>503</v>
      </c>
    </row>
    <row r="27" spans="1:11" x14ac:dyDescent="0.2">
      <c r="A27" s="3" t="s">
        <v>73</v>
      </c>
      <c r="B27" s="21">
        <v>1842</v>
      </c>
      <c r="C27" s="5">
        <v>81</v>
      </c>
      <c r="D27" s="5">
        <v>158</v>
      </c>
      <c r="E27" s="5">
        <v>0</v>
      </c>
      <c r="F27" s="5">
        <v>0</v>
      </c>
      <c r="G27" s="5">
        <v>0</v>
      </c>
      <c r="H27" s="5">
        <v>0</v>
      </c>
      <c r="I27" s="5">
        <v>0</v>
      </c>
      <c r="J27" s="5">
        <v>0</v>
      </c>
      <c r="K27" s="14">
        <f>SUM(Counties_Enrollment[[#This Row],[CCC Free Enrollment]:[DCH Base Enrollment]])</f>
        <v>2081</v>
      </c>
    </row>
    <row r="28" spans="1:11" x14ac:dyDescent="0.2">
      <c r="A28" s="3" t="s">
        <v>74</v>
      </c>
      <c r="B28" s="4">
        <v>0</v>
      </c>
      <c r="C28" s="4">
        <v>0</v>
      </c>
      <c r="D28" s="4">
        <v>0</v>
      </c>
      <c r="E28" s="5">
        <v>0</v>
      </c>
      <c r="F28" s="5">
        <v>0</v>
      </c>
      <c r="G28" s="5">
        <v>0</v>
      </c>
      <c r="H28" s="5">
        <v>0</v>
      </c>
      <c r="I28" s="5">
        <v>0</v>
      </c>
      <c r="J28" s="5">
        <v>0</v>
      </c>
      <c r="K28" s="15">
        <f>SUM(Counties_Enrollment[[#This Row],[CCC Free Enrollment]:[DCH Base Enrollment]])</f>
        <v>0</v>
      </c>
    </row>
    <row r="29" spans="1:11" x14ac:dyDescent="0.2">
      <c r="A29" s="3" t="s">
        <v>75</v>
      </c>
      <c r="B29" s="21">
        <v>2262</v>
      </c>
      <c r="C29" s="5">
        <v>15</v>
      </c>
      <c r="D29" s="5">
        <v>37</v>
      </c>
      <c r="E29" s="5">
        <v>0</v>
      </c>
      <c r="F29" s="5">
        <v>0</v>
      </c>
      <c r="G29" s="5">
        <v>0</v>
      </c>
      <c r="H29" s="5">
        <v>541</v>
      </c>
      <c r="I29" s="5">
        <v>0</v>
      </c>
      <c r="J29" s="5">
        <v>0</v>
      </c>
      <c r="K29" s="14">
        <f>SUM(Counties_Enrollment[[#This Row],[CCC Free Enrollment]:[DCH Base Enrollment]])</f>
        <v>2855</v>
      </c>
    </row>
    <row r="30" spans="1:11" x14ac:dyDescent="0.2">
      <c r="A30" s="3" t="s">
        <v>76</v>
      </c>
      <c r="B30" s="21">
        <v>8121</v>
      </c>
      <c r="C30" s="5">
        <v>151</v>
      </c>
      <c r="D30" s="5">
        <v>377</v>
      </c>
      <c r="E30" s="5">
        <v>124</v>
      </c>
      <c r="F30" s="5">
        <v>0</v>
      </c>
      <c r="G30" s="5">
        <v>3</v>
      </c>
      <c r="H30" s="5">
        <v>0</v>
      </c>
      <c r="I30" s="5">
        <v>0</v>
      </c>
      <c r="J30" s="5">
        <v>0</v>
      </c>
      <c r="K30" s="14">
        <f>SUM(Counties_Enrollment[[#This Row],[CCC Free Enrollment]:[DCH Base Enrollment]])</f>
        <v>8776</v>
      </c>
    </row>
    <row r="31" spans="1:11" x14ac:dyDescent="0.2">
      <c r="A31" s="3" t="s">
        <v>77</v>
      </c>
      <c r="B31" s="5">
        <v>14</v>
      </c>
      <c r="C31" s="5">
        <v>3</v>
      </c>
      <c r="D31" s="5">
        <v>12</v>
      </c>
      <c r="E31" s="5">
        <v>0</v>
      </c>
      <c r="F31" s="5">
        <v>0</v>
      </c>
      <c r="G31" s="5">
        <v>0</v>
      </c>
      <c r="H31" s="5">
        <v>57</v>
      </c>
      <c r="I31" s="5">
        <v>0</v>
      </c>
      <c r="J31" s="5">
        <v>0</v>
      </c>
      <c r="K31" s="14">
        <f>SUM(Counties_Enrollment[[#This Row],[CCC Free Enrollment]:[DCH Base Enrollment]])</f>
        <v>86</v>
      </c>
    </row>
    <row r="32" spans="1:11" x14ac:dyDescent="0.2">
      <c r="A32" s="3" t="s">
        <v>78</v>
      </c>
      <c r="B32" s="5">
        <v>0</v>
      </c>
      <c r="C32" s="5">
        <v>0</v>
      </c>
      <c r="D32" s="5">
        <v>0</v>
      </c>
      <c r="E32" s="5">
        <v>0</v>
      </c>
      <c r="F32" s="5">
        <v>0</v>
      </c>
      <c r="G32" s="5">
        <v>0</v>
      </c>
      <c r="H32" s="5">
        <v>0</v>
      </c>
      <c r="I32" s="5">
        <v>0</v>
      </c>
      <c r="J32" s="5">
        <v>0</v>
      </c>
      <c r="K32" s="15">
        <f>SUM(Counties_Enrollment[[#This Row],[CCC Free Enrollment]:[DCH Base Enrollment]])</f>
        <v>0</v>
      </c>
    </row>
    <row r="33" spans="1:11" x14ac:dyDescent="0.2">
      <c r="A33" s="3" t="s">
        <v>79</v>
      </c>
      <c r="B33" s="21">
        <v>27580</v>
      </c>
      <c r="C33" s="5">
        <v>99</v>
      </c>
      <c r="D33" s="5">
        <v>601</v>
      </c>
      <c r="E33" s="5">
        <v>0</v>
      </c>
      <c r="F33" s="5">
        <v>0</v>
      </c>
      <c r="G33" s="5">
        <v>0</v>
      </c>
      <c r="H33" s="5">
        <v>0</v>
      </c>
      <c r="I33" s="5">
        <v>0</v>
      </c>
      <c r="J33" s="5">
        <v>0</v>
      </c>
      <c r="K33" s="14">
        <f>SUM(Counties_Enrollment[[#This Row],[CCC Free Enrollment]:[DCH Base Enrollment]])</f>
        <v>28280</v>
      </c>
    </row>
    <row r="34" spans="1:11" x14ac:dyDescent="0.2">
      <c r="A34" s="3" t="s">
        <v>80</v>
      </c>
      <c r="B34" s="21">
        <v>3371</v>
      </c>
      <c r="C34" s="5">
        <v>51</v>
      </c>
      <c r="D34" s="5">
        <v>136</v>
      </c>
      <c r="E34" s="5">
        <v>0</v>
      </c>
      <c r="F34" s="5">
        <v>0</v>
      </c>
      <c r="G34" s="5">
        <v>0</v>
      </c>
      <c r="H34" s="5">
        <v>0</v>
      </c>
      <c r="I34" s="5">
        <v>0</v>
      </c>
      <c r="J34" s="5">
        <v>0</v>
      </c>
      <c r="K34" s="15">
        <f>SUM(Counties_Enrollment[[#This Row],[CCC Free Enrollment]:[DCH Base Enrollment]])</f>
        <v>3558</v>
      </c>
    </row>
    <row r="35" spans="1:11" x14ac:dyDescent="0.2">
      <c r="A35" s="3" t="s">
        <v>81</v>
      </c>
      <c r="B35" s="5">
        <v>456</v>
      </c>
      <c r="C35" s="5">
        <v>31</v>
      </c>
      <c r="D35" s="5">
        <v>56</v>
      </c>
      <c r="E35" s="5">
        <v>0</v>
      </c>
      <c r="F35" s="5">
        <v>0</v>
      </c>
      <c r="G35" s="5">
        <v>0</v>
      </c>
      <c r="H35" s="5">
        <v>0</v>
      </c>
      <c r="I35" s="5">
        <v>0</v>
      </c>
      <c r="J35" s="5">
        <v>0</v>
      </c>
      <c r="K35" s="15">
        <f>SUM(Counties_Enrollment[[#This Row],[CCC Free Enrollment]:[DCH Base Enrollment]])</f>
        <v>543</v>
      </c>
    </row>
    <row r="36" spans="1:11" x14ac:dyDescent="0.2">
      <c r="A36" s="3" t="s">
        <v>82</v>
      </c>
      <c r="B36" s="21">
        <v>154964</v>
      </c>
      <c r="C36" s="5">
        <v>477</v>
      </c>
      <c r="D36" s="21">
        <v>1949</v>
      </c>
      <c r="E36" s="21">
        <v>3459</v>
      </c>
      <c r="F36" s="5">
        <v>3</v>
      </c>
      <c r="G36" s="5">
        <v>98</v>
      </c>
      <c r="H36" s="5">
        <v>787</v>
      </c>
      <c r="I36" s="5">
        <v>0</v>
      </c>
      <c r="J36" s="5">
        <v>134</v>
      </c>
      <c r="K36" s="14">
        <f>SUM(Counties_Enrollment[[#This Row],[CCC Free Enrollment]:[DCH Base Enrollment]])</f>
        <v>161871</v>
      </c>
    </row>
    <row r="37" spans="1:11" x14ac:dyDescent="0.2">
      <c r="A37" s="3" t="s">
        <v>83</v>
      </c>
      <c r="B37" s="21">
        <v>3555</v>
      </c>
      <c r="C37" s="5">
        <v>29</v>
      </c>
      <c r="D37" s="5">
        <v>81</v>
      </c>
      <c r="E37" s="5">
        <v>0</v>
      </c>
      <c r="F37" s="5">
        <v>0</v>
      </c>
      <c r="G37" s="5">
        <v>0</v>
      </c>
      <c r="H37" s="5">
        <v>0</v>
      </c>
      <c r="I37" s="5">
        <v>0</v>
      </c>
      <c r="J37" s="5">
        <v>0</v>
      </c>
      <c r="K37" s="15">
        <f>SUM(Counties_Enrollment[[#This Row],[CCC Free Enrollment]:[DCH Base Enrollment]])</f>
        <v>3665</v>
      </c>
    </row>
    <row r="38" spans="1:11" x14ac:dyDescent="0.2">
      <c r="A38" s="3" t="s">
        <v>84</v>
      </c>
      <c r="B38" s="5">
        <v>559</v>
      </c>
      <c r="C38" s="5">
        <v>4</v>
      </c>
      <c r="D38" s="5">
        <v>17</v>
      </c>
      <c r="E38" s="5">
        <v>0</v>
      </c>
      <c r="F38" s="5">
        <v>0</v>
      </c>
      <c r="G38" s="5">
        <v>0</v>
      </c>
      <c r="H38" s="5">
        <v>0</v>
      </c>
      <c r="I38" s="5">
        <v>0</v>
      </c>
      <c r="J38" s="5">
        <v>0</v>
      </c>
      <c r="K38" s="15">
        <f>SUM(Counties_Enrollment[[#This Row],[CCC Free Enrollment]:[DCH Base Enrollment]])</f>
        <v>580</v>
      </c>
    </row>
    <row r="39" spans="1:11" x14ac:dyDescent="0.2">
      <c r="A39" s="3" t="s">
        <v>85</v>
      </c>
      <c r="B39" s="21">
        <v>152522</v>
      </c>
      <c r="C39" s="5">
        <v>871</v>
      </c>
      <c r="D39" s="21">
        <v>1827</v>
      </c>
      <c r="E39" s="5">
        <v>651</v>
      </c>
      <c r="F39" s="5">
        <v>0</v>
      </c>
      <c r="G39" s="5">
        <v>3</v>
      </c>
      <c r="H39" s="5">
        <v>0</v>
      </c>
      <c r="I39" s="5">
        <v>0</v>
      </c>
      <c r="J39" s="5">
        <v>0</v>
      </c>
      <c r="K39" s="14">
        <f>SUM(Counties_Enrollment[[#This Row],[CCC Free Enrollment]:[DCH Base Enrollment]])</f>
        <v>155874</v>
      </c>
    </row>
    <row r="40" spans="1:11" x14ac:dyDescent="0.2">
      <c r="A40" s="3" t="s">
        <v>86</v>
      </c>
      <c r="B40" s="21">
        <v>149887</v>
      </c>
      <c r="C40" s="5">
        <v>210</v>
      </c>
      <c r="D40" s="5">
        <v>540</v>
      </c>
      <c r="E40" s="5">
        <v>278</v>
      </c>
      <c r="F40" s="5">
        <v>0</v>
      </c>
      <c r="G40" s="5">
        <v>13</v>
      </c>
      <c r="H40" s="21">
        <v>6040</v>
      </c>
      <c r="I40" s="5">
        <v>149</v>
      </c>
      <c r="J40" s="5">
        <v>956</v>
      </c>
      <c r="K40" s="14">
        <f>SUM(Counties_Enrollment[[#This Row],[CCC Free Enrollment]:[DCH Base Enrollment]])</f>
        <v>158073</v>
      </c>
    </row>
    <row r="41" spans="1:11" x14ac:dyDescent="0.2">
      <c r="A41" s="3" t="s">
        <v>87</v>
      </c>
      <c r="B41" s="21">
        <v>4187</v>
      </c>
      <c r="C41" s="5">
        <v>8</v>
      </c>
      <c r="D41" s="5">
        <v>19</v>
      </c>
      <c r="E41" s="5">
        <v>0</v>
      </c>
      <c r="F41" s="5">
        <v>0</v>
      </c>
      <c r="G41" s="5">
        <v>0</v>
      </c>
      <c r="H41" s="5">
        <v>0</v>
      </c>
      <c r="I41" s="5">
        <v>0</v>
      </c>
      <c r="J41" s="5">
        <v>0</v>
      </c>
      <c r="K41" s="15">
        <f>SUM(Counties_Enrollment[[#This Row],[CCC Free Enrollment]:[DCH Base Enrollment]])</f>
        <v>4214</v>
      </c>
    </row>
    <row r="42" spans="1:11" x14ac:dyDescent="0.2">
      <c r="A42" s="3" t="s">
        <v>88</v>
      </c>
      <c r="B42" s="21">
        <v>191677</v>
      </c>
      <c r="C42" s="21">
        <v>1105</v>
      </c>
      <c r="D42" s="21">
        <v>3435</v>
      </c>
      <c r="E42" s="5">
        <v>975</v>
      </c>
      <c r="F42" s="5">
        <v>0</v>
      </c>
      <c r="G42" s="5">
        <v>380</v>
      </c>
      <c r="H42" s="5">
        <v>0</v>
      </c>
      <c r="I42" s="5">
        <v>0</v>
      </c>
      <c r="J42" s="5">
        <v>0</v>
      </c>
      <c r="K42" s="14">
        <f>SUM(Counties_Enrollment[[#This Row],[CCC Free Enrollment]:[DCH Base Enrollment]])</f>
        <v>197572</v>
      </c>
    </row>
    <row r="43" spans="1:11" x14ac:dyDescent="0.2">
      <c r="A43" s="3" t="s">
        <v>89</v>
      </c>
      <c r="B43" s="21">
        <v>151798</v>
      </c>
      <c r="C43" s="21">
        <v>1020</v>
      </c>
      <c r="D43" s="21">
        <v>5412</v>
      </c>
      <c r="E43" s="21">
        <v>2495</v>
      </c>
      <c r="F43" s="5">
        <v>3</v>
      </c>
      <c r="G43" s="5">
        <v>213</v>
      </c>
      <c r="H43" s="21">
        <v>21870</v>
      </c>
      <c r="I43" s="5">
        <v>180</v>
      </c>
      <c r="J43" s="21">
        <v>1145</v>
      </c>
      <c r="K43" s="14">
        <f>SUM(Counties_Enrollment[[#This Row],[CCC Free Enrollment]:[DCH Base Enrollment]])</f>
        <v>184136</v>
      </c>
    </row>
    <row r="44" spans="1:11" x14ac:dyDescent="0.2">
      <c r="A44" s="3" t="s">
        <v>90</v>
      </c>
      <c r="B44" s="21">
        <v>56106</v>
      </c>
      <c r="C44" s="5">
        <v>545</v>
      </c>
      <c r="D44" s="21">
        <v>1780</v>
      </c>
      <c r="E44" s="5">
        <v>637</v>
      </c>
      <c r="F44" s="5">
        <v>3</v>
      </c>
      <c r="G44" s="5">
        <v>21</v>
      </c>
      <c r="H44" s="21">
        <v>2076</v>
      </c>
      <c r="I44" s="5">
        <v>105</v>
      </c>
      <c r="J44" s="5">
        <v>384</v>
      </c>
      <c r="K44" s="14">
        <f>SUM(Counties_Enrollment[[#This Row],[CCC Free Enrollment]:[DCH Base Enrollment]])</f>
        <v>61657</v>
      </c>
    </row>
    <row r="45" spans="1:11" x14ac:dyDescent="0.2">
      <c r="A45" s="3" t="s">
        <v>91</v>
      </c>
      <c r="B45" s="21">
        <v>41470</v>
      </c>
      <c r="C45" s="5">
        <v>452</v>
      </c>
      <c r="D45" s="21">
        <v>1007</v>
      </c>
      <c r="E45" s="5">
        <v>0</v>
      </c>
      <c r="F45" s="5">
        <v>0</v>
      </c>
      <c r="G45" s="5">
        <v>0</v>
      </c>
      <c r="H45" s="21">
        <v>9125</v>
      </c>
      <c r="I45" s="5">
        <v>72</v>
      </c>
      <c r="J45" s="5">
        <v>692</v>
      </c>
      <c r="K45" s="14">
        <f>SUM(Counties_Enrollment[[#This Row],[CCC Free Enrollment]:[DCH Base Enrollment]])</f>
        <v>52818</v>
      </c>
    </row>
    <row r="46" spans="1:11" x14ac:dyDescent="0.2">
      <c r="A46" s="3" t="s">
        <v>92</v>
      </c>
      <c r="B46" s="21">
        <v>4673</v>
      </c>
      <c r="C46" s="5">
        <v>41</v>
      </c>
      <c r="D46" s="5">
        <v>144</v>
      </c>
      <c r="E46" s="5">
        <v>0</v>
      </c>
      <c r="F46" s="5">
        <v>0</v>
      </c>
      <c r="G46" s="5">
        <v>0</v>
      </c>
      <c r="H46" s="21">
        <v>1008</v>
      </c>
      <c r="I46" s="5">
        <v>36</v>
      </c>
      <c r="J46" s="5">
        <v>115</v>
      </c>
      <c r="K46" s="14">
        <f>SUM(Counties_Enrollment[[#This Row],[CCC Free Enrollment]:[DCH Base Enrollment]])</f>
        <v>6017</v>
      </c>
    </row>
    <row r="47" spans="1:11" x14ac:dyDescent="0.2">
      <c r="A47" s="3" t="s">
        <v>93</v>
      </c>
      <c r="B47" s="21">
        <v>12727</v>
      </c>
      <c r="C47" s="5">
        <v>188</v>
      </c>
      <c r="D47" s="5">
        <v>459</v>
      </c>
      <c r="E47" s="5">
        <v>41</v>
      </c>
      <c r="F47" s="5">
        <v>1</v>
      </c>
      <c r="G47" s="5">
        <v>12</v>
      </c>
      <c r="H47" s="5">
        <v>0</v>
      </c>
      <c r="I47" s="5">
        <v>0</v>
      </c>
      <c r="J47" s="5">
        <v>0</v>
      </c>
      <c r="K47" s="14">
        <f>SUM(Counties_Enrollment[[#This Row],[CCC Free Enrollment]:[DCH Base Enrollment]])</f>
        <v>13428</v>
      </c>
    </row>
    <row r="48" spans="1:11" x14ac:dyDescent="0.2">
      <c r="A48" s="3" t="s">
        <v>94</v>
      </c>
      <c r="B48" s="21">
        <v>8371</v>
      </c>
      <c r="C48" s="5">
        <v>151</v>
      </c>
      <c r="D48" s="5">
        <v>760</v>
      </c>
      <c r="E48" s="5">
        <v>0</v>
      </c>
      <c r="F48" s="5">
        <v>0</v>
      </c>
      <c r="G48" s="5">
        <v>0</v>
      </c>
      <c r="H48" s="21">
        <v>2952</v>
      </c>
      <c r="I48" s="5">
        <v>9</v>
      </c>
      <c r="J48" s="5">
        <v>26</v>
      </c>
      <c r="K48" s="14">
        <f>SUM(Counties_Enrollment[[#This Row],[CCC Free Enrollment]:[DCH Base Enrollment]])</f>
        <v>12269</v>
      </c>
    </row>
    <row r="49" spans="1:11" x14ac:dyDescent="0.2">
      <c r="A49" s="3" t="s">
        <v>95</v>
      </c>
      <c r="B49" s="21">
        <v>61069</v>
      </c>
      <c r="C49" s="5">
        <v>646</v>
      </c>
      <c r="D49" s="21">
        <v>5831</v>
      </c>
      <c r="E49" s="5">
        <v>681</v>
      </c>
      <c r="F49" s="5">
        <v>15</v>
      </c>
      <c r="G49" s="5">
        <v>45</v>
      </c>
      <c r="H49" s="21">
        <v>2212</v>
      </c>
      <c r="I49" s="5">
        <v>89</v>
      </c>
      <c r="J49" s="5">
        <v>599</v>
      </c>
      <c r="K49" s="14">
        <f>SUM(Counties_Enrollment[[#This Row],[CCC Free Enrollment]:[DCH Base Enrollment]])</f>
        <v>71187</v>
      </c>
    </row>
    <row r="50" spans="1:11" x14ac:dyDescent="0.2">
      <c r="A50" s="3" t="s">
        <v>96</v>
      </c>
      <c r="B50" s="21">
        <v>5119</v>
      </c>
      <c r="C50" s="5">
        <v>69</v>
      </c>
      <c r="D50" s="5">
        <v>112</v>
      </c>
      <c r="E50" s="5">
        <v>53</v>
      </c>
      <c r="F50" s="5">
        <v>0</v>
      </c>
      <c r="G50" s="5">
        <v>8</v>
      </c>
      <c r="H50" s="21">
        <v>3397</v>
      </c>
      <c r="I50" s="5">
        <v>0</v>
      </c>
      <c r="J50" s="5">
        <v>48</v>
      </c>
      <c r="K50" s="14">
        <f>SUM(Counties_Enrollment[[#This Row],[CCC Free Enrollment]:[DCH Base Enrollment]])</f>
        <v>8806</v>
      </c>
    </row>
    <row r="51" spans="1:11" x14ac:dyDescent="0.2">
      <c r="A51" s="3" t="s">
        <v>97</v>
      </c>
      <c r="B51" s="21">
        <v>3481</v>
      </c>
      <c r="C51" s="5">
        <v>111</v>
      </c>
      <c r="D51" s="5">
        <v>288</v>
      </c>
      <c r="E51" s="5">
        <v>225</v>
      </c>
      <c r="F51" s="5">
        <v>0</v>
      </c>
      <c r="G51" s="5">
        <v>28</v>
      </c>
      <c r="H51" s="5">
        <v>911</v>
      </c>
      <c r="I51" s="5">
        <v>0</v>
      </c>
      <c r="J51" s="5">
        <v>63</v>
      </c>
      <c r="K51" s="14">
        <f>SUM(Counties_Enrollment[[#This Row],[CCC Free Enrollment]:[DCH Base Enrollment]])</f>
        <v>5107</v>
      </c>
    </row>
    <row r="52" spans="1:11" x14ac:dyDescent="0.2">
      <c r="A52" s="3" t="s">
        <v>98</v>
      </c>
      <c r="B52" s="5">
        <v>0</v>
      </c>
      <c r="C52" s="5">
        <v>0</v>
      </c>
      <c r="D52" s="5">
        <v>0</v>
      </c>
      <c r="E52" s="5">
        <v>0</v>
      </c>
      <c r="F52" s="5">
        <v>0</v>
      </c>
      <c r="G52" s="5">
        <v>0</v>
      </c>
      <c r="H52" s="5">
        <v>0</v>
      </c>
      <c r="I52" s="5">
        <v>0</v>
      </c>
      <c r="J52" s="5">
        <v>0</v>
      </c>
      <c r="K52" s="15">
        <f>SUM(Counties_Enrollment[[#This Row],[CCC Free Enrollment]:[DCH Base Enrollment]])</f>
        <v>0</v>
      </c>
    </row>
    <row r="53" spans="1:11" x14ac:dyDescent="0.2">
      <c r="A53" s="3" t="s">
        <v>99</v>
      </c>
      <c r="B53" s="5">
        <v>902</v>
      </c>
      <c r="C53" s="5">
        <v>23</v>
      </c>
      <c r="D53" s="5">
        <v>46</v>
      </c>
      <c r="E53" s="5">
        <v>0</v>
      </c>
      <c r="F53" s="5">
        <v>0</v>
      </c>
      <c r="G53" s="5">
        <v>0</v>
      </c>
      <c r="H53" s="5">
        <v>108</v>
      </c>
      <c r="I53" s="5">
        <v>0</v>
      </c>
      <c r="J53" s="5">
        <v>0</v>
      </c>
      <c r="K53" s="14">
        <f>SUM(Counties_Enrollment[[#This Row],[CCC Free Enrollment]:[DCH Base Enrollment]])</f>
        <v>1079</v>
      </c>
    </row>
    <row r="54" spans="1:11" x14ac:dyDescent="0.2">
      <c r="A54" s="3" t="s">
        <v>100</v>
      </c>
      <c r="B54" s="21">
        <v>13302</v>
      </c>
      <c r="C54" s="5">
        <v>16</v>
      </c>
      <c r="D54" s="5">
        <v>790</v>
      </c>
      <c r="E54" s="5">
        <v>52</v>
      </c>
      <c r="F54" s="5">
        <v>0</v>
      </c>
      <c r="G54" s="5">
        <v>0</v>
      </c>
      <c r="H54" s="21">
        <v>1326</v>
      </c>
      <c r="I54" s="5">
        <v>19</v>
      </c>
      <c r="J54" s="5">
        <v>299</v>
      </c>
      <c r="K54" s="14">
        <f>SUM(Counties_Enrollment[[#This Row],[CCC Free Enrollment]:[DCH Base Enrollment]])</f>
        <v>15804</v>
      </c>
    </row>
    <row r="55" spans="1:11" x14ac:dyDescent="0.2">
      <c r="A55" s="3" t="s">
        <v>101</v>
      </c>
      <c r="B55" s="21">
        <v>6753</v>
      </c>
      <c r="C55" s="5">
        <v>107</v>
      </c>
      <c r="D55" s="5">
        <v>594</v>
      </c>
      <c r="E55" s="5">
        <v>0</v>
      </c>
      <c r="F55" s="5">
        <v>0</v>
      </c>
      <c r="G55" s="5">
        <v>0</v>
      </c>
      <c r="H55" s="21">
        <v>1683</v>
      </c>
      <c r="I55" s="5">
        <v>11</v>
      </c>
      <c r="J55" s="5">
        <v>164</v>
      </c>
      <c r="K55" s="14">
        <f>SUM(Counties_Enrollment[[#This Row],[CCC Free Enrollment]:[DCH Base Enrollment]])</f>
        <v>9312</v>
      </c>
    </row>
    <row r="56" spans="1:11" x14ac:dyDescent="0.2">
      <c r="A56" s="3" t="s">
        <v>102</v>
      </c>
      <c r="B56" s="21">
        <v>21031</v>
      </c>
      <c r="C56" s="5">
        <v>197</v>
      </c>
      <c r="D56" s="5">
        <v>568</v>
      </c>
      <c r="E56" s="5">
        <v>0</v>
      </c>
      <c r="F56" s="5">
        <v>0</v>
      </c>
      <c r="G56" s="5">
        <v>0</v>
      </c>
      <c r="H56" s="21">
        <v>9477</v>
      </c>
      <c r="I56" s="5">
        <v>7</v>
      </c>
      <c r="J56" s="5">
        <v>101</v>
      </c>
      <c r="K56" s="14">
        <f>SUM(Counties_Enrollment[[#This Row],[CCC Free Enrollment]:[DCH Base Enrollment]])</f>
        <v>31381</v>
      </c>
    </row>
    <row r="57" spans="1:11" x14ac:dyDescent="0.2">
      <c r="A57" s="3" t="s">
        <v>103</v>
      </c>
      <c r="B57" s="21">
        <v>2948</v>
      </c>
      <c r="C57" s="5">
        <v>119</v>
      </c>
      <c r="D57" s="5">
        <v>254</v>
      </c>
      <c r="E57" s="5">
        <v>0</v>
      </c>
      <c r="F57" s="5">
        <v>0</v>
      </c>
      <c r="G57" s="5">
        <v>0</v>
      </c>
      <c r="H57" s="5">
        <v>0</v>
      </c>
      <c r="I57" s="5">
        <v>0</v>
      </c>
      <c r="J57" s="5">
        <v>0</v>
      </c>
      <c r="K57" s="14">
        <f>SUM(Counties_Enrollment[[#This Row],[CCC Free Enrollment]:[DCH Base Enrollment]])</f>
        <v>3321</v>
      </c>
    </row>
    <row r="58" spans="1:11" x14ac:dyDescent="0.2">
      <c r="A58" s="3" t="s">
        <v>104</v>
      </c>
      <c r="B58" s="21">
        <v>12055</v>
      </c>
      <c r="C58" s="5">
        <v>11</v>
      </c>
      <c r="D58" s="5">
        <v>21</v>
      </c>
      <c r="E58" s="5">
        <v>0</v>
      </c>
      <c r="F58" s="5">
        <v>0</v>
      </c>
      <c r="G58" s="5">
        <v>0</v>
      </c>
      <c r="H58" s="5">
        <v>0</v>
      </c>
      <c r="I58" s="5">
        <v>0</v>
      </c>
      <c r="J58" s="5">
        <v>0</v>
      </c>
      <c r="K58" s="14">
        <f>SUM(Counties_Enrollment[[#This Row],[CCC Free Enrollment]:[DCH Base Enrollment]])</f>
        <v>12087</v>
      </c>
    </row>
    <row r="59" spans="1:11" x14ac:dyDescent="0.2">
      <c r="A59" s="3" t="s">
        <v>105</v>
      </c>
      <c r="B59" s="5">
        <v>334</v>
      </c>
      <c r="C59" s="5">
        <v>2</v>
      </c>
      <c r="D59" s="5">
        <v>4</v>
      </c>
      <c r="E59" s="5">
        <v>0</v>
      </c>
      <c r="F59" s="5">
        <v>0</v>
      </c>
      <c r="G59" s="5">
        <v>0</v>
      </c>
      <c r="H59" s="5">
        <v>47</v>
      </c>
      <c r="I59" s="5">
        <v>0</v>
      </c>
      <c r="J59" s="5">
        <v>0</v>
      </c>
      <c r="K59" s="15">
        <f>SUM(Counties_Enrollment[[#This Row],[CCC Free Enrollment]:[DCH Base Enrollment]])</f>
        <v>387</v>
      </c>
    </row>
    <row r="60" spans="1:11" x14ac:dyDescent="0.2">
      <c r="A60" s="3" t="s">
        <v>106</v>
      </c>
      <c r="B60" s="21">
        <v>54577</v>
      </c>
      <c r="C60" s="5">
        <v>27</v>
      </c>
      <c r="D60" s="5">
        <v>138</v>
      </c>
      <c r="E60" s="5">
        <v>0</v>
      </c>
      <c r="F60" s="5">
        <v>0</v>
      </c>
      <c r="G60" s="5">
        <v>0</v>
      </c>
      <c r="H60" s="5">
        <v>0</v>
      </c>
      <c r="I60" s="5">
        <v>0</v>
      </c>
      <c r="J60" s="5">
        <v>0</v>
      </c>
      <c r="K60" s="14">
        <f>SUM(Counties_Enrollment[[#This Row],[CCC Free Enrollment]:[DCH Base Enrollment]])</f>
        <v>54742</v>
      </c>
    </row>
    <row r="61" spans="1:11" x14ac:dyDescent="0.2">
      <c r="A61" s="3" t="s">
        <v>107</v>
      </c>
      <c r="B61" s="5">
        <v>0</v>
      </c>
      <c r="C61" s="5">
        <v>0</v>
      </c>
      <c r="D61" s="5">
        <v>0</v>
      </c>
      <c r="E61" s="5">
        <v>0</v>
      </c>
      <c r="F61" s="5">
        <v>0</v>
      </c>
      <c r="G61" s="5">
        <v>0</v>
      </c>
      <c r="H61" s="5">
        <v>0</v>
      </c>
      <c r="I61" s="5">
        <v>0</v>
      </c>
      <c r="J61" s="5">
        <v>0</v>
      </c>
      <c r="K61" s="15">
        <f>SUM(Counties_Enrollment[[#This Row],[CCC Free Enrollment]:[DCH Base Enrollment]])</f>
        <v>0</v>
      </c>
    </row>
    <row r="62" spans="1:11" x14ac:dyDescent="0.2">
      <c r="A62" s="3" t="s">
        <v>108</v>
      </c>
      <c r="B62" s="21">
        <v>45705</v>
      </c>
      <c r="C62" s="5">
        <v>119</v>
      </c>
      <c r="D62" s="5">
        <v>284</v>
      </c>
      <c r="E62" s="5">
        <v>729</v>
      </c>
      <c r="F62" s="5">
        <v>1</v>
      </c>
      <c r="G62" s="5">
        <v>76</v>
      </c>
      <c r="H62" s="21">
        <v>8936</v>
      </c>
      <c r="I62" s="5">
        <v>41</v>
      </c>
      <c r="J62" s="5">
        <v>301</v>
      </c>
      <c r="K62" s="14">
        <f>SUM(Counties_Enrollment[[#This Row],[CCC Free Enrollment]:[DCH Base Enrollment]])</f>
        <v>56192</v>
      </c>
    </row>
    <row r="63" spans="1:11" x14ac:dyDescent="0.2">
      <c r="A63" s="3" t="s">
        <v>109</v>
      </c>
      <c r="B63" s="21">
        <v>1482</v>
      </c>
      <c r="C63" s="5">
        <v>0</v>
      </c>
      <c r="D63" s="5">
        <v>0</v>
      </c>
      <c r="E63" s="5">
        <v>188</v>
      </c>
      <c r="F63" s="5">
        <v>0</v>
      </c>
      <c r="G63" s="5">
        <v>0</v>
      </c>
      <c r="H63" s="5">
        <v>0</v>
      </c>
      <c r="I63" s="5">
        <v>0</v>
      </c>
      <c r="J63" s="5">
        <v>0</v>
      </c>
      <c r="K63" s="15">
        <f>SUM(Counties_Enrollment[[#This Row],[CCC Free Enrollment]:[DCH Base Enrollment]])</f>
        <v>1670</v>
      </c>
    </row>
    <row r="64" spans="1:11" x14ac:dyDescent="0.2">
      <c r="A64" s="3" t="s">
        <v>110</v>
      </c>
      <c r="B64" s="21">
        <v>4737</v>
      </c>
      <c r="C64" s="5">
        <v>21</v>
      </c>
      <c r="D64" s="5">
        <v>332</v>
      </c>
      <c r="E64" s="5">
        <v>0</v>
      </c>
      <c r="F64" s="5">
        <v>0</v>
      </c>
      <c r="G64" s="5">
        <v>0</v>
      </c>
      <c r="H64" s="5">
        <v>0</v>
      </c>
      <c r="I64" s="5">
        <v>0</v>
      </c>
      <c r="J64" s="5">
        <v>0</v>
      </c>
      <c r="K64" s="14">
        <f>SUM(Counties_Enrollment[[#This Row],[CCC Free Enrollment]:[DCH Base Enrollment]])</f>
        <v>5090</v>
      </c>
    </row>
    <row r="65" spans="1:11" x14ac:dyDescent="0.2">
      <c r="A65" s="6" t="s">
        <v>111</v>
      </c>
      <c r="B65" s="21">
        <v>7798</v>
      </c>
      <c r="C65" s="21">
        <v>2292</v>
      </c>
      <c r="D65" s="21">
        <v>9853</v>
      </c>
      <c r="E65" s="5">
        <v>0</v>
      </c>
      <c r="F65" s="5">
        <v>0</v>
      </c>
      <c r="G65" s="5">
        <v>0</v>
      </c>
      <c r="H65" s="5">
        <v>0</v>
      </c>
      <c r="I65" s="5">
        <v>0</v>
      </c>
      <c r="J65" s="5">
        <v>0</v>
      </c>
      <c r="K65" s="16">
        <f>SUM(Counties_Enrollment[[#This Row],[CCC Free Enrollment]:[DCH Base Enrollment]])</f>
        <v>19943</v>
      </c>
    </row>
    <row r="66" spans="1:11" x14ac:dyDescent="0.2">
      <c r="A66" s="58" t="s">
        <v>142</v>
      </c>
      <c r="B66" s="58"/>
      <c r="C66" s="58"/>
      <c r="D66" s="58"/>
      <c r="E66" s="58"/>
      <c r="F66" s="58"/>
      <c r="G66" s="58"/>
      <c r="H66" s="58"/>
      <c r="I66" s="58"/>
      <c r="J66" s="58"/>
      <c r="K66" s="58"/>
    </row>
  </sheetData>
  <sheetProtection algorithmName="SHA-512" hashValue="ntibRpUWzy24THP7OREUZQjN10S6vKorAyLVibjkKknhHuCUwADPQmetKLUBrHc6cAY1TRj02zdZeI4PyLHI0g==" saltValue="4fi/ZyEB76HKXFUobVKW7A==" spinCount="100000" sheet="1" objects="1" scenarios="1"/>
  <mergeCells count="6">
    <mergeCell ref="A66:K66"/>
    <mergeCell ref="A1:K1"/>
    <mergeCell ref="A2:K2"/>
    <mergeCell ref="A3:M3"/>
    <mergeCell ref="A4:M4"/>
    <mergeCell ref="A5:M5"/>
  </mergeCell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7C58A-012E-417D-9FEF-7DC10B6685BB}">
  <dimension ref="A1:N66"/>
  <sheetViews>
    <sheetView tabSelected="1" workbookViewId="0">
      <selection activeCell="B8" sqref="B8"/>
    </sheetView>
  </sheetViews>
  <sheetFormatPr defaultColWidth="8.7109375" defaultRowHeight="15" x14ac:dyDescent="0.2"/>
  <cols>
    <col min="1" max="1" width="20.85546875" style="8" bestFit="1" customWidth="1"/>
    <col min="2" max="2" width="22.42578125" style="8" bestFit="1" customWidth="1"/>
    <col min="3" max="3" width="33.140625" style="8" bestFit="1" customWidth="1"/>
    <col min="4" max="4" width="57.42578125" style="8" bestFit="1" customWidth="1"/>
    <col min="5" max="5" width="20.42578125" style="8" bestFit="1" customWidth="1"/>
    <col min="6" max="6" width="22.140625" style="8" bestFit="1" customWidth="1"/>
    <col min="7" max="7" width="33.5703125" style="8" bestFit="1" customWidth="1"/>
    <col min="8" max="8" width="56.140625" style="8" bestFit="1" customWidth="1"/>
    <col min="9" max="9" width="21.85546875" style="8" bestFit="1" customWidth="1"/>
    <col min="10" max="10" width="23" style="8" bestFit="1" customWidth="1"/>
    <col min="11" max="11" width="33.140625" style="8" bestFit="1" customWidth="1"/>
    <col min="12" max="12" width="57.42578125" style="8" bestFit="1" customWidth="1"/>
    <col min="13" max="13" width="20.42578125" style="8" bestFit="1" customWidth="1"/>
    <col min="14" max="14" width="26.7109375" style="8" bestFit="1" customWidth="1"/>
    <col min="15" max="16384" width="8.7109375" style="8"/>
  </cols>
  <sheetData>
    <row r="1" spans="1:14" ht="47.45" customHeight="1" x14ac:dyDescent="0.2">
      <c r="A1" s="63" t="s">
        <v>143</v>
      </c>
      <c r="B1" s="63"/>
      <c r="C1" s="63"/>
      <c r="D1" s="63"/>
      <c r="E1" s="63"/>
      <c r="F1" s="63"/>
      <c r="G1" s="63"/>
      <c r="H1" s="63"/>
      <c r="I1" s="63"/>
      <c r="J1" s="63"/>
      <c r="K1" s="63"/>
      <c r="L1" s="63"/>
      <c r="M1" s="63"/>
      <c r="N1" s="63"/>
    </row>
    <row r="2" spans="1:14" ht="20.25" x14ac:dyDescent="0.3">
      <c r="A2" s="64" t="s">
        <v>144</v>
      </c>
      <c r="B2" s="64"/>
      <c r="C2" s="64"/>
      <c r="D2" s="64"/>
      <c r="E2" s="64"/>
      <c r="F2" s="64"/>
      <c r="G2" s="64"/>
      <c r="H2" s="64"/>
      <c r="I2" s="64"/>
      <c r="J2" s="64"/>
      <c r="K2" s="64"/>
      <c r="L2" s="64"/>
      <c r="M2" s="64"/>
      <c r="N2" s="64"/>
    </row>
    <row r="3" spans="1:14" x14ac:dyDescent="0.2">
      <c r="A3" s="65" t="s">
        <v>145</v>
      </c>
      <c r="B3" s="65"/>
      <c r="C3" s="65"/>
      <c r="D3" s="65"/>
      <c r="E3" s="65"/>
      <c r="F3" s="65"/>
      <c r="G3" s="65"/>
      <c r="H3" s="65"/>
      <c r="I3" s="65"/>
      <c r="J3" s="65"/>
      <c r="K3" s="65"/>
      <c r="L3" s="65"/>
      <c r="M3" s="65"/>
      <c r="N3" s="65"/>
    </row>
    <row r="4" spans="1:14" x14ac:dyDescent="0.2">
      <c r="A4" s="65" t="s">
        <v>40</v>
      </c>
      <c r="B4" s="65"/>
      <c r="C4" s="65"/>
      <c r="D4" s="65"/>
      <c r="E4" s="65"/>
      <c r="F4" s="65"/>
      <c r="G4" s="65"/>
      <c r="H4" s="65"/>
      <c r="I4" s="65"/>
      <c r="J4" s="65"/>
      <c r="K4" s="65"/>
      <c r="L4" s="65"/>
      <c r="M4" s="65"/>
      <c r="N4" s="65"/>
    </row>
    <row r="5" spans="1:14" x14ac:dyDescent="0.2">
      <c r="A5" s="65" t="s">
        <v>41</v>
      </c>
      <c r="B5" s="65"/>
      <c r="C5" s="65"/>
      <c r="D5" s="65"/>
      <c r="E5" s="65"/>
      <c r="F5" s="65"/>
      <c r="G5" s="65"/>
      <c r="H5" s="65"/>
      <c r="I5" s="65"/>
      <c r="J5" s="65"/>
      <c r="K5" s="65"/>
      <c r="L5" s="65"/>
      <c r="M5" s="65"/>
      <c r="N5" s="65"/>
    </row>
    <row r="6" spans="1:14" ht="61.5" customHeight="1" x14ac:dyDescent="0.25">
      <c r="A6" s="25" t="s">
        <v>116</v>
      </c>
      <c r="B6" s="26" t="s">
        <v>146</v>
      </c>
      <c r="C6" s="26" t="s">
        <v>147</v>
      </c>
      <c r="D6" s="26" t="s">
        <v>148</v>
      </c>
      <c r="E6" s="26" t="s">
        <v>149</v>
      </c>
      <c r="F6" s="26" t="s">
        <v>150</v>
      </c>
      <c r="G6" s="26" t="s">
        <v>151</v>
      </c>
      <c r="H6" s="26" t="s">
        <v>152</v>
      </c>
      <c r="I6" s="26" t="s">
        <v>153</v>
      </c>
      <c r="J6" s="26" t="s">
        <v>154</v>
      </c>
      <c r="K6" s="26" t="s">
        <v>155</v>
      </c>
      <c r="L6" s="26" t="s">
        <v>156</v>
      </c>
      <c r="M6" s="26" t="s">
        <v>157</v>
      </c>
      <c r="N6" s="27" t="s">
        <v>158</v>
      </c>
    </row>
    <row r="7" spans="1:14" x14ac:dyDescent="0.2">
      <c r="A7" s="9" t="s">
        <v>53</v>
      </c>
      <c r="B7" s="17">
        <v>14998603.67</v>
      </c>
      <c r="C7" s="17">
        <v>0</v>
      </c>
      <c r="D7" s="17">
        <v>933639.13</v>
      </c>
      <c r="E7" s="17">
        <v>297135.56</v>
      </c>
      <c r="F7" s="17">
        <v>300829.65000000002</v>
      </c>
      <c r="G7" s="17">
        <v>0</v>
      </c>
      <c r="H7" s="17">
        <v>17024.87</v>
      </c>
      <c r="I7" s="17">
        <v>0</v>
      </c>
      <c r="J7" s="17">
        <v>763550.58</v>
      </c>
      <c r="K7" s="17">
        <v>134794</v>
      </c>
      <c r="L7" s="17">
        <v>53563.45</v>
      </c>
      <c r="M7" s="17">
        <v>32354</v>
      </c>
      <c r="N7" s="10">
        <f>SUM(A7:M7)-L7</f>
        <v>17477931.460000001</v>
      </c>
    </row>
    <row r="8" spans="1:14" x14ac:dyDescent="0.2">
      <c r="A8" s="9" t="s">
        <v>54</v>
      </c>
      <c r="B8" s="11">
        <v>0</v>
      </c>
      <c r="C8" s="11">
        <v>0</v>
      </c>
      <c r="D8" s="11">
        <v>0</v>
      </c>
      <c r="E8" s="11">
        <v>0</v>
      </c>
      <c r="F8" s="11">
        <v>0</v>
      </c>
      <c r="G8" s="11">
        <v>0</v>
      </c>
      <c r="H8" s="11">
        <v>0</v>
      </c>
      <c r="I8" s="11">
        <v>0</v>
      </c>
      <c r="J8" s="11">
        <v>0</v>
      </c>
      <c r="K8" s="11">
        <v>0</v>
      </c>
      <c r="L8" s="11">
        <v>0</v>
      </c>
      <c r="M8" s="11">
        <v>0</v>
      </c>
      <c r="N8" s="10">
        <f t="shared" ref="N8:N65" si="0">SUM(A8:M8)-L8</f>
        <v>0</v>
      </c>
    </row>
    <row r="9" spans="1:14" x14ac:dyDescent="0.2">
      <c r="A9" s="9" t="s">
        <v>55</v>
      </c>
      <c r="B9" s="17">
        <v>149299.13</v>
      </c>
      <c r="C9" s="17">
        <v>0</v>
      </c>
      <c r="D9" s="17">
        <v>6292.16</v>
      </c>
      <c r="E9" s="17">
        <v>7533.21</v>
      </c>
      <c r="F9" s="11">
        <v>0</v>
      </c>
      <c r="G9" s="11">
        <v>0</v>
      </c>
      <c r="H9" s="11">
        <v>0</v>
      </c>
      <c r="I9" s="11">
        <v>0</v>
      </c>
      <c r="J9" s="11">
        <v>0</v>
      </c>
      <c r="K9" s="11">
        <v>0</v>
      </c>
      <c r="L9" s="11">
        <v>0</v>
      </c>
      <c r="M9" s="11">
        <v>0</v>
      </c>
      <c r="N9" s="10">
        <f t="shared" si="0"/>
        <v>163124.5</v>
      </c>
    </row>
    <row r="10" spans="1:14" x14ac:dyDescent="0.2">
      <c r="A10" s="9" t="s">
        <v>56</v>
      </c>
      <c r="B10" s="17">
        <v>2031246.67</v>
      </c>
      <c r="C10" s="17">
        <v>0</v>
      </c>
      <c r="D10" s="17">
        <v>138445.69</v>
      </c>
      <c r="E10" s="17">
        <v>27844.62</v>
      </c>
      <c r="F10" s="17">
        <v>0</v>
      </c>
      <c r="G10" s="17">
        <v>0</v>
      </c>
      <c r="H10" s="17">
        <v>0</v>
      </c>
      <c r="I10" s="17">
        <v>0</v>
      </c>
      <c r="J10" s="17">
        <v>1587777.39</v>
      </c>
      <c r="K10" s="17">
        <v>236910</v>
      </c>
      <c r="L10" s="17">
        <v>87516.77</v>
      </c>
      <c r="M10" s="17">
        <v>73997.56</v>
      </c>
      <c r="N10" s="10">
        <f t="shared" si="0"/>
        <v>4096221.93</v>
      </c>
    </row>
    <row r="11" spans="1:14" x14ac:dyDescent="0.2">
      <c r="A11" s="9" t="s">
        <v>57</v>
      </c>
      <c r="B11" s="17">
        <v>145685.20000000001</v>
      </c>
      <c r="C11" s="17">
        <v>0</v>
      </c>
      <c r="D11" s="17">
        <v>6903.69</v>
      </c>
      <c r="E11" s="17">
        <v>6260.07</v>
      </c>
      <c r="F11" s="17">
        <v>0</v>
      </c>
      <c r="G11" s="17">
        <v>0</v>
      </c>
      <c r="H11" s="17">
        <v>0</v>
      </c>
      <c r="I11" s="17">
        <v>0</v>
      </c>
      <c r="J11" s="17">
        <v>0</v>
      </c>
      <c r="K11" s="17">
        <v>0</v>
      </c>
      <c r="L11" s="17">
        <v>0</v>
      </c>
      <c r="M11" s="17">
        <v>0</v>
      </c>
      <c r="N11" s="10">
        <f t="shared" si="0"/>
        <v>158848.96000000002</v>
      </c>
    </row>
    <row r="12" spans="1:14" x14ac:dyDescent="0.2">
      <c r="A12" s="9" t="s">
        <v>58</v>
      </c>
      <c r="B12" s="17">
        <v>214755.15</v>
      </c>
      <c r="C12" s="17">
        <v>0</v>
      </c>
      <c r="D12" s="17">
        <v>12194.43</v>
      </c>
      <c r="E12" s="17">
        <v>12306.34</v>
      </c>
      <c r="F12" s="17">
        <v>0</v>
      </c>
      <c r="G12" s="17">
        <v>0</v>
      </c>
      <c r="H12" s="17">
        <v>0</v>
      </c>
      <c r="I12" s="17">
        <v>0</v>
      </c>
      <c r="J12" s="17">
        <v>302463.34999999998</v>
      </c>
      <c r="K12" s="17">
        <v>50003</v>
      </c>
      <c r="L12" s="17">
        <v>18610.080000000002</v>
      </c>
      <c r="M12" s="17">
        <v>11240.71</v>
      </c>
      <c r="N12" s="10">
        <f t="shared" si="0"/>
        <v>602962.98</v>
      </c>
    </row>
    <row r="13" spans="1:14" x14ac:dyDescent="0.2">
      <c r="A13" s="9" t="s">
        <v>59</v>
      </c>
      <c r="B13" s="17">
        <v>7599365.8099999996</v>
      </c>
      <c r="C13" s="17">
        <v>0</v>
      </c>
      <c r="D13" s="17">
        <v>458877.71</v>
      </c>
      <c r="E13" s="17">
        <v>67679.740000000005</v>
      </c>
      <c r="F13" s="17">
        <v>51256.06</v>
      </c>
      <c r="G13" s="17">
        <v>0</v>
      </c>
      <c r="H13" s="17">
        <v>4033.82</v>
      </c>
      <c r="I13" s="17">
        <v>0</v>
      </c>
      <c r="J13" s="17">
        <v>3292500.75</v>
      </c>
      <c r="K13" s="17">
        <v>549999</v>
      </c>
      <c r="L13" s="17">
        <v>270913.84000000003</v>
      </c>
      <c r="M13" s="17">
        <v>146225.29999999999</v>
      </c>
      <c r="N13" s="10">
        <f t="shared" si="0"/>
        <v>12169938.190000001</v>
      </c>
    </row>
    <row r="14" spans="1:14" x14ac:dyDescent="0.2">
      <c r="A14" s="9" t="s">
        <v>60</v>
      </c>
      <c r="B14" s="17">
        <v>542560.92000000004</v>
      </c>
      <c r="C14" s="17">
        <v>0</v>
      </c>
      <c r="D14" s="17">
        <v>29295.99</v>
      </c>
      <c r="E14" s="17">
        <v>6427.62</v>
      </c>
      <c r="F14" s="17">
        <v>0</v>
      </c>
      <c r="G14" s="17">
        <v>0</v>
      </c>
      <c r="H14" s="17">
        <v>0</v>
      </c>
      <c r="I14" s="17">
        <v>0</v>
      </c>
      <c r="J14" s="17">
        <v>55490.57</v>
      </c>
      <c r="K14" s="17">
        <v>15720</v>
      </c>
      <c r="L14" s="17">
        <v>3163.29</v>
      </c>
      <c r="M14" s="17">
        <v>2506.75</v>
      </c>
      <c r="N14" s="10">
        <f t="shared" si="0"/>
        <v>652001.85</v>
      </c>
    </row>
    <row r="15" spans="1:14" x14ac:dyDescent="0.2">
      <c r="A15" s="9" t="s">
        <v>61</v>
      </c>
      <c r="B15" s="17">
        <v>784077.58</v>
      </c>
      <c r="C15" s="17">
        <v>0</v>
      </c>
      <c r="D15" s="17">
        <v>42642.12</v>
      </c>
      <c r="E15" s="17">
        <v>20227.28</v>
      </c>
      <c r="F15" s="17">
        <v>53667.18</v>
      </c>
      <c r="G15" s="17">
        <v>0</v>
      </c>
      <c r="H15" s="17">
        <v>3188.15</v>
      </c>
      <c r="I15" s="17">
        <v>0</v>
      </c>
      <c r="J15" s="17">
        <v>0</v>
      </c>
      <c r="K15" s="17">
        <v>0</v>
      </c>
      <c r="L15" s="17">
        <v>0</v>
      </c>
      <c r="M15" s="17">
        <v>0</v>
      </c>
      <c r="N15" s="10">
        <f t="shared" si="0"/>
        <v>903802.31</v>
      </c>
    </row>
    <row r="16" spans="1:14" x14ac:dyDescent="0.2">
      <c r="A16" s="9" t="s">
        <v>62</v>
      </c>
      <c r="B16" s="17">
        <v>21628697.440000001</v>
      </c>
      <c r="C16" s="17">
        <v>0</v>
      </c>
      <c r="D16" s="17">
        <v>1418547.96</v>
      </c>
      <c r="E16" s="17">
        <v>360934.93</v>
      </c>
      <c r="F16" s="17">
        <v>957384.43</v>
      </c>
      <c r="G16" s="17">
        <v>0</v>
      </c>
      <c r="H16" s="17">
        <v>39432.57</v>
      </c>
      <c r="I16" s="17">
        <v>0</v>
      </c>
      <c r="J16" s="17">
        <v>2797163.69</v>
      </c>
      <c r="K16" s="17">
        <v>392767</v>
      </c>
      <c r="L16" s="17">
        <v>168942.67</v>
      </c>
      <c r="M16" s="17">
        <v>119070.34</v>
      </c>
      <c r="N16" s="10">
        <f t="shared" si="0"/>
        <v>27713998.360000003</v>
      </c>
    </row>
    <row r="17" spans="1:14" x14ac:dyDescent="0.2">
      <c r="A17" s="9" t="s">
        <v>63</v>
      </c>
      <c r="B17" s="17">
        <v>213557.95</v>
      </c>
      <c r="C17" s="17">
        <v>0</v>
      </c>
      <c r="D17" s="17">
        <v>10962.79</v>
      </c>
      <c r="E17" s="17">
        <v>6059.68</v>
      </c>
      <c r="F17" s="17">
        <v>0</v>
      </c>
      <c r="G17" s="17">
        <v>0</v>
      </c>
      <c r="H17" s="17">
        <v>0</v>
      </c>
      <c r="I17" s="17">
        <v>0</v>
      </c>
      <c r="J17" s="17">
        <v>0</v>
      </c>
      <c r="K17" s="17">
        <v>0</v>
      </c>
      <c r="L17" s="17">
        <v>0</v>
      </c>
      <c r="M17" s="17">
        <v>0</v>
      </c>
      <c r="N17" s="10">
        <f t="shared" si="0"/>
        <v>230580.42</v>
      </c>
    </row>
    <row r="18" spans="1:14" x14ac:dyDescent="0.2">
      <c r="A18" s="9" t="s">
        <v>64</v>
      </c>
      <c r="B18" s="17">
        <v>1634935.23</v>
      </c>
      <c r="C18" s="17">
        <v>0</v>
      </c>
      <c r="D18" s="17">
        <v>98863.57</v>
      </c>
      <c r="E18" s="17">
        <v>30886.18</v>
      </c>
      <c r="F18" s="17">
        <v>69913.53</v>
      </c>
      <c r="G18" s="17">
        <v>0</v>
      </c>
      <c r="H18" s="17">
        <v>4652.7299999999996</v>
      </c>
      <c r="I18" s="17">
        <v>0</v>
      </c>
      <c r="J18" s="17">
        <v>331907.42</v>
      </c>
      <c r="K18" s="17">
        <v>82037</v>
      </c>
      <c r="L18" s="17">
        <v>21228.2</v>
      </c>
      <c r="M18" s="17">
        <v>13341.16</v>
      </c>
      <c r="N18" s="10">
        <f t="shared" si="0"/>
        <v>2266536.8200000003</v>
      </c>
    </row>
    <row r="19" spans="1:14" x14ac:dyDescent="0.2">
      <c r="A19" s="9" t="s">
        <v>65</v>
      </c>
      <c r="B19" s="17">
        <v>4122465.27</v>
      </c>
      <c r="C19" s="17">
        <v>0</v>
      </c>
      <c r="D19" s="17">
        <v>235187.48</v>
      </c>
      <c r="E19" s="17">
        <v>69051.56</v>
      </c>
      <c r="F19" s="17">
        <v>300353.93</v>
      </c>
      <c r="G19" s="17">
        <v>0</v>
      </c>
      <c r="H19" s="17">
        <v>14513.18</v>
      </c>
      <c r="I19" s="17">
        <v>0</v>
      </c>
      <c r="J19" s="17">
        <v>0</v>
      </c>
      <c r="K19" s="17">
        <v>0</v>
      </c>
      <c r="L19" s="17">
        <v>0</v>
      </c>
      <c r="M19" s="17">
        <v>0</v>
      </c>
      <c r="N19" s="10">
        <f t="shared" si="0"/>
        <v>4741571.419999999</v>
      </c>
    </row>
    <row r="20" spans="1:14" x14ac:dyDescent="0.2">
      <c r="A20" s="9" t="s">
        <v>66</v>
      </c>
      <c r="B20" s="17">
        <v>178778.53</v>
      </c>
      <c r="C20" s="17">
        <v>0</v>
      </c>
      <c r="D20" s="17">
        <v>8382.8700000000008</v>
      </c>
      <c r="E20" s="17">
        <v>4616.1499999999996</v>
      </c>
      <c r="F20" s="17">
        <v>0</v>
      </c>
      <c r="G20" s="17">
        <v>0</v>
      </c>
      <c r="H20" s="17">
        <v>0</v>
      </c>
      <c r="I20" s="17">
        <v>0</v>
      </c>
      <c r="J20" s="17">
        <v>0</v>
      </c>
      <c r="K20" s="17">
        <v>0</v>
      </c>
      <c r="L20" s="17">
        <v>0</v>
      </c>
      <c r="M20" s="17">
        <v>0</v>
      </c>
      <c r="N20" s="10">
        <f t="shared" si="0"/>
        <v>191777.55</v>
      </c>
    </row>
    <row r="21" spans="1:14" x14ac:dyDescent="0.2">
      <c r="A21" s="9" t="s">
        <v>67</v>
      </c>
      <c r="B21" s="17">
        <v>14543603.76</v>
      </c>
      <c r="C21" s="17">
        <v>0</v>
      </c>
      <c r="D21" s="17">
        <v>930654.7</v>
      </c>
      <c r="E21" s="17">
        <v>139079.01999999999</v>
      </c>
      <c r="F21" s="17">
        <v>1004721.73</v>
      </c>
      <c r="G21" s="17">
        <v>0</v>
      </c>
      <c r="H21" s="17">
        <v>40610.54</v>
      </c>
      <c r="I21" s="17">
        <v>0</v>
      </c>
      <c r="J21" s="17">
        <v>3699095.47</v>
      </c>
      <c r="K21" s="17">
        <v>456836</v>
      </c>
      <c r="L21" s="17">
        <v>226191.25</v>
      </c>
      <c r="M21" s="17">
        <v>147178.95000000001</v>
      </c>
      <c r="N21" s="10">
        <f t="shared" si="0"/>
        <v>20961780.169999998</v>
      </c>
    </row>
    <row r="22" spans="1:14" x14ac:dyDescent="0.2">
      <c r="A22" s="9" t="s">
        <v>68</v>
      </c>
      <c r="B22" s="17">
        <v>1399950.81</v>
      </c>
      <c r="C22" s="17">
        <v>0</v>
      </c>
      <c r="D22" s="17">
        <v>81080.009999999995</v>
      </c>
      <c r="E22" s="17">
        <v>36612.22</v>
      </c>
      <c r="F22" s="17">
        <v>96919.49</v>
      </c>
      <c r="G22" s="17">
        <v>0</v>
      </c>
      <c r="H22" s="17">
        <v>4567.2700000000004</v>
      </c>
      <c r="I22" s="17">
        <v>0</v>
      </c>
      <c r="J22" s="17">
        <v>1251967.8400000001</v>
      </c>
      <c r="K22" s="17">
        <v>159038</v>
      </c>
      <c r="L22" s="17">
        <v>85799.57</v>
      </c>
      <c r="M22" s="17">
        <v>38100.93</v>
      </c>
      <c r="N22" s="10">
        <f t="shared" si="0"/>
        <v>3068236.5700000003</v>
      </c>
    </row>
    <row r="23" spans="1:14" x14ac:dyDescent="0.2">
      <c r="A23" s="9" t="s">
        <v>69</v>
      </c>
      <c r="B23" s="17">
        <v>541782.94999999995</v>
      </c>
      <c r="C23" s="17">
        <v>0</v>
      </c>
      <c r="D23" s="17">
        <v>33531.99</v>
      </c>
      <c r="E23" s="17">
        <v>6704.23</v>
      </c>
      <c r="F23" s="17">
        <v>0</v>
      </c>
      <c r="G23" s="17">
        <v>0</v>
      </c>
      <c r="H23" s="17">
        <v>0</v>
      </c>
      <c r="I23" s="17">
        <v>0</v>
      </c>
      <c r="J23" s="17">
        <v>0</v>
      </c>
      <c r="K23" s="17">
        <v>0</v>
      </c>
      <c r="L23" s="17">
        <v>0</v>
      </c>
      <c r="M23" s="17">
        <v>0</v>
      </c>
      <c r="N23" s="10">
        <f t="shared" si="0"/>
        <v>582019.16999999993</v>
      </c>
    </row>
    <row r="24" spans="1:14" x14ac:dyDescent="0.2">
      <c r="A24" s="9" t="s">
        <v>70</v>
      </c>
      <c r="B24" s="17">
        <v>90946.16</v>
      </c>
      <c r="C24" s="17">
        <v>0</v>
      </c>
      <c r="D24" s="17">
        <v>2154.88</v>
      </c>
      <c r="E24" s="17">
        <v>3082.62</v>
      </c>
      <c r="F24" s="17">
        <v>0</v>
      </c>
      <c r="G24" s="17">
        <v>0</v>
      </c>
      <c r="H24" s="17">
        <v>0</v>
      </c>
      <c r="I24" s="11">
        <v>0</v>
      </c>
      <c r="J24" s="11">
        <v>0</v>
      </c>
      <c r="K24" s="11">
        <v>0</v>
      </c>
      <c r="L24" s="11">
        <v>0</v>
      </c>
      <c r="M24" s="11">
        <v>0</v>
      </c>
      <c r="N24" s="10">
        <f t="shared" si="0"/>
        <v>96183.66</v>
      </c>
    </row>
    <row r="25" spans="1:14" x14ac:dyDescent="0.2">
      <c r="A25" s="9" t="s">
        <v>71</v>
      </c>
      <c r="B25" s="17">
        <v>117619563.75</v>
      </c>
      <c r="C25" s="17">
        <v>0</v>
      </c>
      <c r="D25" s="17">
        <v>7272285.1399999997</v>
      </c>
      <c r="E25" s="17">
        <v>1626745.74</v>
      </c>
      <c r="F25" s="17">
        <v>35204099.159999996</v>
      </c>
      <c r="G25" s="17">
        <v>0</v>
      </c>
      <c r="H25" s="17">
        <v>1418532.67</v>
      </c>
      <c r="I25" s="17">
        <v>0</v>
      </c>
      <c r="J25" s="17">
        <v>20116169.399999999</v>
      </c>
      <c r="K25" s="17">
        <v>2447972</v>
      </c>
      <c r="L25" s="17">
        <v>1356009.1</v>
      </c>
      <c r="M25" s="17">
        <v>713745.26</v>
      </c>
      <c r="N25" s="10">
        <f t="shared" si="0"/>
        <v>186419113.11999997</v>
      </c>
    </row>
    <row r="26" spans="1:14" x14ac:dyDescent="0.2">
      <c r="A26" s="9" t="s">
        <v>72</v>
      </c>
      <c r="B26" s="17">
        <v>532731.18000000005</v>
      </c>
      <c r="C26" s="17">
        <v>0</v>
      </c>
      <c r="D26" s="17">
        <v>22348.41</v>
      </c>
      <c r="E26" s="17">
        <v>30789.5</v>
      </c>
      <c r="F26" s="17">
        <v>0</v>
      </c>
      <c r="G26" s="17">
        <v>0</v>
      </c>
      <c r="H26" s="17">
        <v>0</v>
      </c>
      <c r="I26" s="17">
        <v>0</v>
      </c>
      <c r="J26" s="17">
        <v>0</v>
      </c>
      <c r="K26" s="17">
        <v>0</v>
      </c>
      <c r="L26" s="17">
        <v>0</v>
      </c>
      <c r="M26" s="17">
        <v>0</v>
      </c>
      <c r="N26" s="10">
        <f t="shared" si="0"/>
        <v>585869.09000000008</v>
      </c>
    </row>
    <row r="27" spans="1:14" x14ac:dyDescent="0.2">
      <c r="A27" s="9" t="s">
        <v>73</v>
      </c>
      <c r="B27" s="17">
        <v>1243833.98</v>
      </c>
      <c r="C27" s="17">
        <v>0</v>
      </c>
      <c r="D27" s="17">
        <v>73607.929999999993</v>
      </c>
      <c r="E27" s="17">
        <v>29701.360000000001</v>
      </c>
      <c r="F27" s="17">
        <v>0</v>
      </c>
      <c r="G27" s="17">
        <v>0</v>
      </c>
      <c r="H27" s="17">
        <v>0</v>
      </c>
      <c r="I27" s="17">
        <v>0</v>
      </c>
      <c r="J27" s="17">
        <v>0</v>
      </c>
      <c r="K27" s="17">
        <v>0</v>
      </c>
      <c r="L27" s="17">
        <v>0</v>
      </c>
      <c r="M27" s="17">
        <v>0</v>
      </c>
      <c r="N27" s="10">
        <f t="shared" si="0"/>
        <v>1347143.27</v>
      </c>
    </row>
    <row r="28" spans="1:14" x14ac:dyDescent="0.2">
      <c r="A28" s="9" t="s">
        <v>74</v>
      </c>
      <c r="B28" s="17">
        <v>0</v>
      </c>
      <c r="C28" s="17">
        <v>0</v>
      </c>
      <c r="D28" s="17">
        <v>0</v>
      </c>
      <c r="E28" s="17">
        <v>0</v>
      </c>
      <c r="F28" s="17">
        <v>0</v>
      </c>
      <c r="G28" s="17">
        <v>0</v>
      </c>
      <c r="H28" s="17">
        <v>0</v>
      </c>
      <c r="I28" s="17">
        <v>0</v>
      </c>
      <c r="J28" s="17">
        <v>0</v>
      </c>
      <c r="K28" s="17">
        <v>0</v>
      </c>
      <c r="L28" s="17">
        <v>0</v>
      </c>
      <c r="M28" s="17">
        <v>0</v>
      </c>
      <c r="N28" s="10">
        <f t="shared" si="0"/>
        <v>0</v>
      </c>
    </row>
    <row r="29" spans="1:14" x14ac:dyDescent="0.2">
      <c r="A29" s="9" t="s">
        <v>75</v>
      </c>
      <c r="B29" s="17">
        <v>1317784.32</v>
      </c>
      <c r="C29" s="17">
        <v>0</v>
      </c>
      <c r="D29" s="17">
        <v>82300.789999999994</v>
      </c>
      <c r="E29" s="17">
        <v>20298.43</v>
      </c>
      <c r="F29" s="17">
        <v>0</v>
      </c>
      <c r="G29" s="17">
        <v>0</v>
      </c>
      <c r="H29" s="17">
        <v>0</v>
      </c>
      <c r="I29" s="17">
        <v>0</v>
      </c>
      <c r="J29" s="17">
        <v>473099.23</v>
      </c>
      <c r="K29" s="17">
        <v>98746</v>
      </c>
      <c r="L29" s="17">
        <v>28206.13</v>
      </c>
      <c r="M29" s="17">
        <v>19815.96</v>
      </c>
      <c r="N29" s="10">
        <f t="shared" si="0"/>
        <v>2012044.73</v>
      </c>
    </row>
    <row r="30" spans="1:14" x14ac:dyDescent="0.2">
      <c r="A30" s="9" t="s">
        <v>76</v>
      </c>
      <c r="B30" s="17">
        <v>4521193.26</v>
      </c>
      <c r="C30" s="17">
        <v>0</v>
      </c>
      <c r="D30" s="17">
        <v>276169.90999999997</v>
      </c>
      <c r="E30" s="17">
        <v>71508.460000000006</v>
      </c>
      <c r="F30" s="17">
        <v>106469.1</v>
      </c>
      <c r="G30" s="17">
        <v>0</v>
      </c>
      <c r="H30" s="17">
        <v>4817.09</v>
      </c>
      <c r="I30" s="17">
        <v>0</v>
      </c>
      <c r="J30" s="17">
        <v>0</v>
      </c>
      <c r="K30" s="17">
        <v>0</v>
      </c>
      <c r="L30" s="17">
        <v>0</v>
      </c>
      <c r="M30" s="17">
        <v>0</v>
      </c>
      <c r="N30" s="10">
        <f t="shared" si="0"/>
        <v>4980157.8199999994</v>
      </c>
    </row>
    <row r="31" spans="1:14" x14ac:dyDescent="0.2">
      <c r="A31" s="9" t="s">
        <v>77</v>
      </c>
      <c r="B31" s="17">
        <v>3045.26</v>
      </c>
      <c r="C31" s="17">
        <v>0</v>
      </c>
      <c r="D31" s="17">
        <v>0</v>
      </c>
      <c r="E31" s="17">
        <v>0</v>
      </c>
      <c r="F31" s="17">
        <v>0</v>
      </c>
      <c r="G31" s="17">
        <v>0</v>
      </c>
      <c r="H31" s="17">
        <v>0</v>
      </c>
      <c r="I31" s="17">
        <v>0</v>
      </c>
      <c r="J31" s="17">
        <v>37848.339999999997</v>
      </c>
      <c r="K31" s="17">
        <v>11734</v>
      </c>
      <c r="L31" s="17">
        <v>2051.73</v>
      </c>
      <c r="M31" s="17">
        <v>1953.47</v>
      </c>
      <c r="N31" s="10">
        <f t="shared" si="0"/>
        <v>54581.07</v>
      </c>
    </row>
    <row r="32" spans="1:14" x14ac:dyDescent="0.2">
      <c r="A32" s="9" t="s">
        <v>78</v>
      </c>
      <c r="B32" s="17">
        <v>0</v>
      </c>
      <c r="C32" s="17">
        <v>0</v>
      </c>
      <c r="D32" s="17">
        <v>0</v>
      </c>
      <c r="E32" s="17">
        <v>0</v>
      </c>
      <c r="F32" s="17">
        <v>0</v>
      </c>
      <c r="G32" s="17">
        <v>0</v>
      </c>
      <c r="H32" s="17">
        <v>0</v>
      </c>
      <c r="I32" s="17">
        <v>0</v>
      </c>
      <c r="J32" s="17">
        <v>0</v>
      </c>
      <c r="K32" s="17">
        <v>0</v>
      </c>
      <c r="L32" s="17">
        <v>0</v>
      </c>
      <c r="M32" s="17">
        <v>0</v>
      </c>
      <c r="N32" s="10">
        <f t="shared" si="0"/>
        <v>0</v>
      </c>
    </row>
    <row r="33" spans="1:14" x14ac:dyDescent="0.2">
      <c r="A33" s="9" t="s">
        <v>79</v>
      </c>
      <c r="B33" s="17">
        <v>4622169.71</v>
      </c>
      <c r="C33" s="17">
        <v>0</v>
      </c>
      <c r="D33" s="17">
        <v>300173.44</v>
      </c>
      <c r="E33" s="17">
        <v>45744.25</v>
      </c>
      <c r="F33" s="17">
        <v>0</v>
      </c>
      <c r="G33" s="17">
        <v>0</v>
      </c>
      <c r="H33" s="17">
        <v>0</v>
      </c>
      <c r="I33" s="17">
        <v>0</v>
      </c>
      <c r="J33" s="17">
        <v>0</v>
      </c>
      <c r="K33" s="17">
        <v>0</v>
      </c>
      <c r="L33" s="17">
        <v>0</v>
      </c>
      <c r="M33" s="17">
        <v>0</v>
      </c>
      <c r="N33" s="10">
        <f t="shared" si="0"/>
        <v>4968087.4000000004</v>
      </c>
    </row>
    <row r="34" spans="1:14" x14ac:dyDescent="0.2">
      <c r="A34" s="9" t="s">
        <v>80</v>
      </c>
      <c r="B34" s="17">
        <v>1497823.33</v>
      </c>
      <c r="C34" s="17">
        <v>0</v>
      </c>
      <c r="D34" s="17">
        <v>91909.89</v>
      </c>
      <c r="E34" s="17">
        <v>27300.38</v>
      </c>
      <c r="F34" s="17">
        <v>0</v>
      </c>
      <c r="G34" s="17">
        <v>0</v>
      </c>
      <c r="H34" s="17">
        <v>0</v>
      </c>
      <c r="I34" s="17">
        <v>0</v>
      </c>
      <c r="J34" s="17">
        <v>0</v>
      </c>
      <c r="K34" s="17">
        <v>0</v>
      </c>
      <c r="L34" s="17">
        <v>0</v>
      </c>
      <c r="M34" s="17">
        <v>0</v>
      </c>
      <c r="N34" s="10">
        <f t="shared" si="0"/>
        <v>1617033.5999999999</v>
      </c>
    </row>
    <row r="35" spans="1:14" x14ac:dyDescent="0.2">
      <c r="A35" s="9" t="s">
        <v>81</v>
      </c>
      <c r="B35" s="17">
        <v>282000.59999999998</v>
      </c>
      <c r="C35" s="17">
        <v>0</v>
      </c>
      <c r="D35" s="17">
        <v>17019.09</v>
      </c>
      <c r="E35" s="17">
        <v>8072.71</v>
      </c>
      <c r="F35" s="17">
        <v>0</v>
      </c>
      <c r="G35" s="17">
        <v>0</v>
      </c>
      <c r="H35" s="17">
        <v>0</v>
      </c>
      <c r="I35" s="17">
        <v>0</v>
      </c>
      <c r="J35" s="17">
        <v>0</v>
      </c>
      <c r="K35" s="17">
        <v>0</v>
      </c>
      <c r="L35" s="17">
        <v>0</v>
      </c>
      <c r="M35" s="17">
        <v>0</v>
      </c>
      <c r="N35" s="10">
        <f t="shared" si="0"/>
        <v>307092.40000000002</v>
      </c>
    </row>
    <row r="36" spans="1:14" x14ac:dyDescent="0.2">
      <c r="A36" s="9" t="s">
        <v>82</v>
      </c>
      <c r="B36" s="17">
        <v>21470430.09</v>
      </c>
      <c r="C36" s="17">
        <v>0</v>
      </c>
      <c r="D36" s="17">
        <v>1388100.01</v>
      </c>
      <c r="E36" s="17">
        <v>247433.48</v>
      </c>
      <c r="F36" s="17">
        <v>2416298.2999999998</v>
      </c>
      <c r="G36" s="17">
        <v>0</v>
      </c>
      <c r="H36" s="17">
        <v>105308.22</v>
      </c>
      <c r="I36" s="17">
        <v>0</v>
      </c>
      <c r="J36" s="17">
        <v>946615.56</v>
      </c>
      <c r="K36" s="17">
        <v>155474</v>
      </c>
      <c r="L36" s="17">
        <v>57854.22</v>
      </c>
      <c r="M36" s="17">
        <v>45723.79</v>
      </c>
      <c r="N36" s="10">
        <f t="shared" si="0"/>
        <v>26775383.449999999</v>
      </c>
    </row>
    <row r="37" spans="1:14" x14ac:dyDescent="0.2">
      <c r="A37" s="9" t="s">
        <v>83</v>
      </c>
      <c r="B37" s="17">
        <v>437433.07</v>
      </c>
      <c r="C37" s="17">
        <v>0</v>
      </c>
      <c r="D37" s="17">
        <v>19952.89</v>
      </c>
      <c r="E37" s="17">
        <v>18098.68</v>
      </c>
      <c r="F37" s="17">
        <v>0</v>
      </c>
      <c r="G37" s="17">
        <v>0</v>
      </c>
      <c r="H37" s="17">
        <v>0</v>
      </c>
      <c r="I37" s="17">
        <v>0</v>
      </c>
      <c r="J37" s="17">
        <v>0</v>
      </c>
      <c r="K37" s="17">
        <v>0</v>
      </c>
      <c r="L37" s="17">
        <v>0</v>
      </c>
      <c r="M37" s="17">
        <v>0</v>
      </c>
      <c r="N37" s="10">
        <f t="shared" si="0"/>
        <v>475484.64</v>
      </c>
    </row>
    <row r="38" spans="1:14" x14ac:dyDescent="0.2">
      <c r="A38" s="9" t="s">
        <v>84</v>
      </c>
      <c r="B38" s="17">
        <v>237882.51</v>
      </c>
      <c r="C38" s="17">
        <v>0</v>
      </c>
      <c r="D38" s="17">
        <v>13032.61</v>
      </c>
      <c r="E38" s="17">
        <v>8204.77</v>
      </c>
      <c r="F38" s="17">
        <v>0</v>
      </c>
      <c r="G38" s="17">
        <v>0</v>
      </c>
      <c r="H38" s="17">
        <v>0</v>
      </c>
      <c r="I38" s="17">
        <v>0</v>
      </c>
      <c r="J38" s="17">
        <v>0</v>
      </c>
      <c r="K38" s="17">
        <v>0</v>
      </c>
      <c r="L38" s="17">
        <v>0</v>
      </c>
      <c r="M38" s="17">
        <v>0</v>
      </c>
      <c r="N38" s="10">
        <f t="shared" si="0"/>
        <v>259119.88999999998</v>
      </c>
    </row>
    <row r="39" spans="1:14" x14ac:dyDescent="0.2">
      <c r="A39" s="9" t="s">
        <v>85</v>
      </c>
      <c r="B39" s="17">
        <v>28228461.289999999</v>
      </c>
      <c r="C39" s="17">
        <v>0</v>
      </c>
      <c r="D39" s="17">
        <v>1818730.04</v>
      </c>
      <c r="E39" s="17">
        <v>242130.86</v>
      </c>
      <c r="F39" s="17">
        <v>674713.97</v>
      </c>
      <c r="G39" s="17">
        <v>0</v>
      </c>
      <c r="H39" s="17">
        <v>30048.53</v>
      </c>
      <c r="I39" s="17">
        <v>0</v>
      </c>
      <c r="J39" s="17">
        <v>0</v>
      </c>
      <c r="K39" s="17">
        <v>0</v>
      </c>
      <c r="L39" s="17">
        <v>0</v>
      </c>
      <c r="M39" s="17">
        <v>0</v>
      </c>
      <c r="N39" s="10">
        <f t="shared" si="0"/>
        <v>30994084.689999998</v>
      </c>
    </row>
    <row r="40" spans="1:14" x14ac:dyDescent="0.2">
      <c r="A40" s="9" t="s">
        <v>86</v>
      </c>
      <c r="B40" s="17">
        <v>18147489.239999998</v>
      </c>
      <c r="C40" s="17">
        <v>0</v>
      </c>
      <c r="D40" s="17">
        <v>1151139.55</v>
      </c>
      <c r="E40" s="17">
        <v>187401.9</v>
      </c>
      <c r="F40" s="17">
        <v>404940.58</v>
      </c>
      <c r="G40" s="17">
        <v>0</v>
      </c>
      <c r="H40" s="17">
        <v>18860.060000000001</v>
      </c>
      <c r="I40" s="17">
        <v>0</v>
      </c>
      <c r="J40" s="17">
        <v>6556059.7800000003</v>
      </c>
      <c r="K40" s="17">
        <v>1015537</v>
      </c>
      <c r="L40" s="17">
        <v>452142.37</v>
      </c>
      <c r="M40" s="17">
        <v>269047.65000000002</v>
      </c>
      <c r="N40" s="10">
        <f t="shared" si="0"/>
        <v>27750475.759999994</v>
      </c>
    </row>
    <row r="41" spans="1:14" x14ac:dyDescent="0.2">
      <c r="A41" s="9" t="s">
        <v>87</v>
      </c>
      <c r="B41" s="17">
        <v>765704.17</v>
      </c>
      <c r="C41" s="17">
        <v>0</v>
      </c>
      <c r="D41" s="17">
        <v>52076.88</v>
      </c>
      <c r="E41" s="17">
        <v>2992.8</v>
      </c>
      <c r="F41" s="17">
        <v>0</v>
      </c>
      <c r="G41" s="17">
        <v>0</v>
      </c>
      <c r="H41" s="17">
        <v>0</v>
      </c>
      <c r="I41" s="17">
        <v>0</v>
      </c>
      <c r="J41" s="17">
        <v>0</v>
      </c>
      <c r="K41" s="17">
        <v>0</v>
      </c>
      <c r="L41" s="17">
        <v>0</v>
      </c>
      <c r="M41" s="17">
        <v>0</v>
      </c>
      <c r="N41" s="10">
        <f t="shared" si="0"/>
        <v>820773.85000000009</v>
      </c>
    </row>
    <row r="42" spans="1:14" x14ac:dyDescent="0.2">
      <c r="A42" s="9" t="s">
        <v>88</v>
      </c>
      <c r="B42" s="17">
        <v>25350410.07</v>
      </c>
      <c r="C42" s="17">
        <v>0</v>
      </c>
      <c r="D42" s="17">
        <v>1700386.17</v>
      </c>
      <c r="E42" s="17">
        <v>157294.65</v>
      </c>
      <c r="F42" s="17">
        <v>676216.97</v>
      </c>
      <c r="G42" s="17">
        <v>0</v>
      </c>
      <c r="H42" s="17">
        <v>31094.06</v>
      </c>
      <c r="I42" s="17">
        <v>0</v>
      </c>
      <c r="J42" s="17">
        <v>29280.55</v>
      </c>
      <c r="K42" s="17">
        <v>0</v>
      </c>
      <c r="L42" s="17">
        <v>1675.31</v>
      </c>
      <c r="M42" s="17">
        <v>1427.33</v>
      </c>
      <c r="N42" s="10">
        <f t="shared" si="0"/>
        <v>27946109.799999997</v>
      </c>
    </row>
    <row r="43" spans="1:14" x14ac:dyDescent="0.2">
      <c r="A43" s="9" t="s">
        <v>89</v>
      </c>
      <c r="B43" s="17">
        <v>25919975.920000002</v>
      </c>
      <c r="C43" s="17">
        <v>0</v>
      </c>
      <c r="D43" s="17">
        <v>1724266.43</v>
      </c>
      <c r="E43" s="17">
        <v>509383.28</v>
      </c>
      <c r="F43" s="17">
        <v>2341541.8199999998</v>
      </c>
      <c r="G43" s="17">
        <v>0</v>
      </c>
      <c r="H43" s="17">
        <v>107613.72</v>
      </c>
      <c r="I43" s="17">
        <v>0</v>
      </c>
      <c r="J43" s="17">
        <v>22783532.579999998</v>
      </c>
      <c r="K43" s="17">
        <v>2651545</v>
      </c>
      <c r="L43" s="17">
        <v>1487589.42</v>
      </c>
      <c r="M43" s="17">
        <v>827414.84</v>
      </c>
      <c r="N43" s="10">
        <f t="shared" si="0"/>
        <v>56865273.590000004</v>
      </c>
    </row>
    <row r="44" spans="1:14" x14ac:dyDescent="0.2">
      <c r="A44" s="9" t="s">
        <v>90</v>
      </c>
      <c r="B44" s="17">
        <v>10228849.08</v>
      </c>
      <c r="C44" s="17">
        <v>0</v>
      </c>
      <c r="D44" s="17">
        <v>650099.09</v>
      </c>
      <c r="E44" s="17">
        <v>203300.44</v>
      </c>
      <c r="F44" s="17">
        <v>733748.24</v>
      </c>
      <c r="G44" s="17">
        <v>0</v>
      </c>
      <c r="H44" s="17">
        <v>36239.730000000003</v>
      </c>
      <c r="I44" s="17">
        <v>0</v>
      </c>
      <c r="J44" s="17">
        <v>2969128.89</v>
      </c>
      <c r="K44" s="17">
        <v>486259</v>
      </c>
      <c r="L44" s="17">
        <v>238026.36</v>
      </c>
      <c r="M44" s="17">
        <v>96686.37</v>
      </c>
      <c r="N44" s="10">
        <f t="shared" si="0"/>
        <v>15404310.84</v>
      </c>
    </row>
    <row r="45" spans="1:14" x14ac:dyDescent="0.2">
      <c r="A45" s="9" t="s">
        <v>91</v>
      </c>
      <c r="B45" s="17">
        <v>8508186.7100000009</v>
      </c>
      <c r="C45" s="17">
        <v>0</v>
      </c>
      <c r="D45" s="17">
        <v>535589.79</v>
      </c>
      <c r="E45" s="17">
        <v>82941.279999999999</v>
      </c>
      <c r="F45" s="17">
        <v>0</v>
      </c>
      <c r="G45" s="17">
        <v>0</v>
      </c>
      <c r="H45" s="17">
        <v>0</v>
      </c>
      <c r="I45" s="17">
        <v>0</v>
      </c>
      <c r="J45" s="17">
        <v>9140782.6300000008</v>
      </c>
      <c r="K45" s="17">
        <v>1087576</v>
      </c>
      <c r="L45" s="17">
        <v>598275.34</v>
      </c>
      <c r="M45" s="17">
        <v>355633.94</v>
      </c>
      <c r="N45" s="10">
        <f t="shared" si="0"/>
        <v>19710710.350000001</v>
      </c>
    </row>
    <row r="46" spans="1:14" x14ac:dyDescent="0.2">
      <c r="A46" s="9" t="s">
        <v>92</v>
      </c>
      <c r="B46" s="17">
        <v>1947005.04</v>
      </c>
      <c r="C46" s="17">
        <v>0</v>
      </c>
      <c r="D46" s="17">
        <v>104439.31</v>
      </c>
      <c r="E46" s="17">
        <v>65754.22</v>
      </c>
      <c r="F46" s="17">
        <v>0</v>
      </c>
      <c r="G46" s="17">
        <v>0</v>
      </c>
      <c r="H46" s="17">
        <v>0</v>
      </c>
      <c r="I46" s="17">
        <v>0</v>
      </c>
      <c r="J46" s="17">
        <v>866560.64</v>
      </c>
      <c r="K46" s="17">
        <v>173594</v>
      </c>
      <c r="L46" s="17">
        <v>53577.61</v>
      </c>
      <c r="M46" s="17">
        <v>39103.94</v>
      </c>
      <c r="N46" s="10">
        <f t="shared" si="0"/>
        <v>3196457.1500000004</v>
      </c>
    </row>
    <row r="47" spans="1:14" x14ac:dyDescent="0.2">
      <c r="A47" s="9" t="s">
        <v>93</v>
      </c>
      <c r="B47" s="17">
        <v>3382508.87</v>
      </c>
      <c r="C47" s="17">
        <v>0</v>
      </c>
      <c r="D47" s="17">
        <v>196076.02</v>
      </c>
      <c r="E47" s="17">
        <v>75944.570000000007</v>
      </c>
      <c r="F47" s="17">
        <v>25055.88</v>
      </c>
      <c r="G47" s="17">
        <v>0</v>
      </c>
      <c r="H47" s="17">
        <v>2166.98</v>
      </c>
      <c r="I47" s="17">
        <v>0</v>
      </c>
      <c r="J47" s="17">
        <v>0</v>
      </c>
      <c r="K47" s="17">
        <v>0</v>
      </c>
      <c r="L47" s="17">
        <v>0</v>
      </c>
      <c r="M47" s="17">
        <v>0</v>
      </c>
      <c r="N47" s="10">
        <f t="shared" si="0"/>
        <v>3681752.32</v>
      </c>
    </row>
    <row r="48" spans="1:14" x14ac:dyDescent="0.2">
      <c r="A48" s="9" t="s">
        <v>94</v>
      </c>
      <c r="B48" s="17">
        <v>3031471.29</v>
      </c>
      <c r="C48" s="17">
        <v>0</v>
      </c>
      <c r="D48" s="17">
        <v>196688.84</v>
      </c>
      <c r="E48" s="17">
        <v>50091.9</v>
      </c>
      <c r="F48" s="17">
        <v>14487.37</v>
      </c>
      <c r="G48" s="17">
        <v>0</v>
      </c>
      <c r="H48" s="17">
        <v>760.5</v>
      </c>
      <c r="I48" s="17">
        <v>0</v>
      </c>
      <c r="J48" s="17">
        <v>3163988.83</v>
      </c>
      <c r="K48" s="17">
        <v>409890</v>
      </c>
      <c r="L48" s="17">
        <v>203326.69</v>
      </c>
      <c r="M48" s="17">
        <v>122579.5</v>
      </c>
      <c r="N48" s="10">
        <f t="shared" si="0"/>
        <v>6989958.2300000004</v>
      </c>
    </row>
    <row r="49" spans="1:14" x14ac:dyDescent="0.2">
      <c r="A49" s="9" t="s">
        <v>95</v>
      </c>
      <c r="B49" s="17">
        <v>9963603.8800000008</v>
      </c>
      <c r="C49" s="17">
        <v>0</v>
      </c>
      <c r="D49" s="17">
        <v>657415.61</v>
      </c>
      <c r="E49" s="17">
        <v>119310.84</v>
      </c>
      <c r="F49" s="17">
        <v>732742.82</v>
      </c>
      <c r="G49" s="17">
        <v>0</v>
      </c>
      <c r="H49" s="17">
        <v>33200.76</v>
      </c>
      <c r="I49" s="17">
        <v>0</v>
      </c>
      <c r="J49" s="17">
        <v>1829687.52</v>
      </c>
      <c r="K49" s="17">
        <v>285180</v>
      </c>
      <c r="L49" s="17">
        <v>138269.16</v>
      </c>
      <c r="M49" s="17">
        <v>78806.789999999994</v>
      </c>
      <c r="N49" s="10">
        <f t="shared" si="0"/>
        <v>13699948.219999999</v>
      </c>
    </row>
    <row r="50" spans="1:14" x14ac:dyDescent="0.2">
      <c r="A50" s="9" t="s">
        <v>96</v>
      </c>
      <c r="B50" s="17">
        <v>3255866.53</v>
      </c>
      <c r="C50" s="17">
        <v>0</v>
      </c>
      <c r="D50" s="17">
        <v>207243.21</v>
      </c>
      <c r="E50" s="17">
        <v>28776.87</v>
      </c>
      <c r="F50" s="17">
        <v>64285.38</v>
      </c>
      <c r="G50" s="17">
        <v>0</v>
      </c>
      <c r="H50" s="17">
        <v>3984.48</v>
      </c>
      <c r="I50" s="17">
        <v>0</v>
      </c>
      <c r="J50" s="17">
        <v>3781204.06</v>
      </c>
      <c r="K50" s="17">
        <v>480297</v>
      </c>
      <c r="L50" s="17">
        <v>237939.63</v>
      </c>
      <c r="M50" s="17">
        <v>159085.17000000001</v>
      </c>
      <c r="N50" s="10">
        <f t="shared" si="0"/>
        <v>7980742.6999999993</v>
      </c>
    </row>
    <row r="51" spans="1:14" x14ac:dyDescent="0.2">
      <c r="A51" s="9" t="s">
        <v>97</v>
      </c>
      <c r="B51" s="17">
        <v>1977819.6</v>
      </c>
      <c r="C51" s="17">
        <v>0</v>
      </c>
      <c r="D51" s="17">
        <v>129034.79</v>
      </c>
      <c r="E51" s="17">
        <v>46565.02</v>
      </c>
      <c r="F51" s="17">
        <v>185336</v>
      </c>
      <c r="G51" s="17">
        <v>0</v>
      </c>
      <c r="H51" s="17">
        <v>10656.89</v>
      </c>
      <c r="I51" s="17">
        <v>0</v>
      </c>
      <c r="J51" s="17">
        <v>723643.46</v>
      </c>
      <c r="K51" s="17">
        <v>125610</v>
      </c>
      <c r="L51" s="17">
        <v>43900.72</v>
      </c>
      <c r="M51" s="17">
        <v>34065.699999999997</v>
      </c>
      <c r="N51" s="10">
        <f t="shared" si="0"/>
        <v>3232731.4600000004</v>
      </c>
    </row>
    <row r="52" spans="1:14" x14ac:dyDescent="0.2">
      <c r="A52" s="9" t="s">
        <v>98</v>
      </c>
      <c r="B52" s="17">
        <v>0</v>
      </c>
      <c r="C52" s="17">
        <v>0</v>
      </c>
      <c r="D52" s="17">
        <v>0</v>
      </c>
      <c r="E52" s="17">
        <v>0</v>
      </c>
      <c r="F52" s="17">
        <v>0</v>
      </c>
      <c r="G52" s="17">
        <v>0</v>
      </c>
      <c r="H52" s="17">
        <v>0</v>
      </c>
      <c r="I52" s="17">
        <v>0</v>
      </c>
      <c r="J52" s="17">
        <v>0</v>
      </c>
      <c r="K52" s="17">
        <v>0</v>
      </c>
      <c r="L52" s="17">
        <v>0</v>
      </c>
      <c r="M52" s="17">
        <v>0</v>
      </c>
      <c r="N52" s="10">
        <f t="shared" si="0"/>
        <v>0</v>
      </c>
    </row>
    <row r="53" spans="1:14" x14ac:dyDescent="0.2">
      <c r="A53" s="9" t="s">
        <v>99</v>
      </c>
      <c r="B53" s="17">
        <v>345689.63</v>
      </c>
      <c r="C53" s="17">
        <v>0</v>
      </c>
      <c r="D53" s="17">
        <v>22184.26</v>
      </c>
      <c r="E53" s="17">
        <v>7646.45</v>
      </c>
      <c r="F53" s="17">
        <v>0</v>
      </c>
      <c r="G53" s="17">
        <v>0</v>
      </c>
      <c r="H53" s="17">
        <v>0</v>
      </c>
      <c r="I53" s="17">
        <v>0</v>
      </c>
      <c r="J53" s="17">
        <v>90244.79</v>
      </c>
      <c r="K53" s="17">
        <v>18052</v>
      </c>
      <c r="L53" s="17">
        <v>5043.03</v>
      </c>
      <c r="M53" s="17">
        <v>4455.74</v>
      </c>
      <c r="N53" s="10">
        <f t="shared" si="0"/>
        <v>488272.87</v>
      </c>
    </row>
    <row r="54" spans="1:14" x14ac:dyDescent="0.2">
      <c r="A54" s="9" t="s">
        <v>100</v>
      </c>
      <c r="B54" s="17">
        <v>2430857.23</v>
      </c>
      <c r="C54" s="17">
        <v>0</v>
      </c>
      <c r="D54" s="17">
        <v>186768.09</v>
      </c>
      <c r="E54" s="17">
        <v>9800.68</v>
      </c>
      <c r="F54" s="17">
        <v>44660.04</v>
      </c>
      <c r="G54" s="17">
        <v>0</v>
      </c>
      <c r="H54" s="17">
        <v>3080.46</v>
      </c>
      <c r="I54" s="17">
        <v>0</v>
      </c>
      <c r="J54" s="17">
        <v>1544336.05</v>
      </c>
      <c r="K54" s="17">
        <v>214926</v>
      </c>
      <c r="L54" s="17">
        <v>97179.79</v>
      </c>
      <c r="M54" s="17">
        <v>74986.39</v>
      </c>
      <c r="N54" s="10">
        <f t="shared" si="0"/>
        <v>4509414.9399999995</v>
      </c>
    </row>
    <row r="55" spans="1:14" x14ac:dyDescent="0.2">
      <c r="A55" s="9" t="s">
        <v>101</v>
      </c>
      <c r="B55" s="17">
        <v>2440859.17</v>
      </c>
      <c r="C55" s="17">
        <v>0</v>
      </c>
      <c r="D55" s="17">
        <v>163838.63</v>
      </c>
      <c r="E55" s="17">
        <v>30813.42</v>
      </c>
      <c r="F55" s="17">
        <v>0</v>
      </c>
      <c r="G55" s="17">
        <v>0</v>
      </c>
      <c r="H55" s="17">
        <v>0</v>
      </c>
      <c r="I55" s="17">
        <v>0</v>
      </c>
      <c r="J55" s="17">
        <v>1958931.73</v>
      </c>
      <c r="K55" s="17">
        <v>297234</v>
      </c>
      <c r="L55" s="17">
        <v>124659.04</v>
      </c>
      <c r="M55" s="17">
        <v>87739.08</v>
      </c>
      <c r="N55" s="10">
        <f t="shared" si="0"/>
        <v>4979416.0299999993</v>
      </c>
    </row>
    <row r="56" spans="1:14" x14ac:dyDescent="0.2">
      <c r="A56" s="9" t="s">
        <v>102</v>
      </c>
      <c r="B56" s="17">
        <v>5212721.58</v>
      </c>
      <c r="C56" s="17">
        <v>0</v>
      </c>
      <c r="D56" s="17">
        <v>325863.14</v>
      </c>
      <c r="E56" s="17">
        <v>86260.5</v>
      </c>
      <c r="F56" s="17">
        <v>0</v>
      </c>
      <c r="G56" s="17">
        <v>0</v>
      </c>
      <c r="H56" s="17">
        <v>0</v>
      </c>
      <c r="I56" s="17">
        <v>0</v>
      </c>
      <c r="J56" s="17">
        <v>8863321.6799999997</v>
      </c>
      <c r="K56" s="17">
        <v>1051353</v>
      </c>
      <c r="L56" s="17">
        <v>575988.68000000005</v>
      </c>
      <c r="M56" s="17">
        <v>329665.84999999998</v>
      </c>
      <c r="N56" s="10">
        <f t="shared" si="0"/>
        <v>15869185.749999998</v>
      </c>
    </row>
    <row r="57" spans="1:14" x14ac:dyDescent="0.2">
      <c r="A57" s="9" t="s">
        <v>103</v>
      </c>
      <c r="B57" s="17">
        <v>1784397.29</v>
      </c>
      <c r="C57" s="17">
        <v>0</v>
      </c>
      <c r="D57" s="17">
        <v>86642.75</v>
      </c>
      <c r="E57" s="17">
        <v>51675.64</v>
      </c>
      <c r="F57" s="17">
        <v>0</v>
      </c>
      <c r="G57" s="17">
        <v>0</v>
      </c>
      <c r="H57" s="17">
        <v>0</v>
      </c>
      <c r="I57" s="17">
        <v>0</v>
      </c>
      <c r="J57" s="17">
        <v>0</v>
      </c>
      <c r="K57" s="17">
        <v>0</v>
      </c>
      <c r="L57" s="17">
        <v>0</v>
      </c>
      <c r="M57" s="17">
        <v>0</v>
      </c>
      <c r="N57" s="10">
        <f t="shared" si="0"/>
        <v>1922715.68</v>
      </c>
    </row>
    <row r="58" spans="1:14" x14ac:dyDescent="0.2">
      <c r="A58" s="9" t="s">
        <v>104</v>
      </c>
      <c r="B58" s="17">
        <v>1260801.79</v>
      </c>
      <c r="C58" s="17">
        <v>0</v>
      </c>
      <c r="D58" s="17">
        <v>82541.88</v>
      </c>
      <c r="E58" s="17">
        <v>13156.93</v>
      </c>
      <c r="F58" s="17">
        <v>0</v>
      </c>
      <c r="G58" s="17">
        <v>0</v>
      </c>
      <c r="H58" s="17">
        <v>0</v>
      </c>
      <c r="I58" s="17">
        <v>0</v>
      </c>
      <c r="J58" s="17">
        <v>0</v>
      </c>
      <c r="K58" s="17">
        <v>0</v>
      </c>
      <c r="L58" s="17">
        <v>0</v>
      </c>
      <c r="M58" s="17">
        <v>0</v>
      </c>
      <c r="N58" s="10">
        <f t="shared" si="0"/>
        <v>1356500.5999999999</v>
      </c>
    </row>
    <row r="59" spans="1:14" x14ac:dyDescent="0.2">
      <c r="A59" s="9" t="s">
        <v>105</v>
      </c>
      <c r="B59" s="17">
        <v>134085.12</v>
      </c>
      <c r="C59" s="17">
        <v>0</v>
      </c>
      <c r="D59" s="17">
        <v>9093.3799999999992</v>
      </c>
      <c r="E59" s="17">
        <v>240.56</v>
      </c>
      <c r="F59" s="17">
        <v>0</v>
      </c>
      <c r="G59" s="17">
        <v>0</v>
      </c>
      <c r="H59" s="17">
        <v>0</v>
      </c>
      <c r="I59" s="17">
        <v>0</v>
      </c>
      <c r="J59" s="17">
        <v>32773.300000000003</v>
      </c>
      <c r="K59" s="17">
        <v>7439</v>
      </c>
      <c r="L59" s="17">
        <v>1780.62</v>
      </c>
      <c r="M59" s="17">
        <v>1714.31</v>
      </c>
      <c r="N59" s="10">
        <f t="shared" si="0"/>
        <v>185345.66999999998</v>
      </c>
    </row>
    <row r="60" spans="1:14" x14ac:dyDescent="0.2">
      <c r="A60" s="9" t="s">
        <v>106</v>
      </c>
      <c r="B60" s="17">
        <v>10605264.1</v>
      </c>
      <c r="C60" s="17">
        <v>0</v>
      </c>
      <c r="D60" s="17">
        <v>696879.83</v>
      </c>
      <c r="E60" s="17">
        <v>60964.62</v>
      </c>
      <c r="F60" s="17">
        <v>0</v>
      </c>
      <c r="G60" s="17">
        <v>0</v>
      </c>
      <c r="H60" s="17">
        <v>0</v>
      </c>
      <c r="I60" s="17">
        <v>0</v>
      </c>
      <c r="J60" s="17">
        <v>0</v>
      </c>
      <c r="K60" s="17">
        <v>0</v>
      </c>
      <c r="L60" s="17">
        <v>0</v>
      </c>
      <c r="M60" s="17">
        <v>0</v>
      </c>
      <c r="N60" s="10">
        <f t="shared" si="0"/>
        <v>11363108.549999999</v>
      </c>
    </row>
    <row r="61" spans="1:14" x14ac:dyDescent="0.2">
      <c r="A61" s="9" t="s">
        <v>107</v>
      </c>
      <c r="B61" s="17">
        <v>0</v>
      </c>
      <c r="C61" s="17">
        <v>0</v>
      </c>
      <c r="D61" s="17">
        <v>0</v>
      </c>
      <c r="E61" s="17">
        <v>0</v>
      </c>
      <c r="F61" s="17">
        <v>0</v>
      </c>
      <c r="G61" s="17">
        <v>0</v>
      </c>
      <c r="H61" s="17">
        <v>0</v>
      </c>
      <c r="I61" s="17">
        <v>0</v>
      </c>
      <c r="J61" s="17">
        <v>0</v>
      </c>
      <c r="K61" s="17">
        <v>0</v>
      </c>
      <c r="L61" s="17">
        <v>0</v>
      </c>
      <c r="M61" s="17">
        <v>0</v>
      </c>
      <c r="N61" s="10">
        <f t="shared" si="0"/>
        <v>0</v>
      </c>
    </row>
    <row r="62" spans="1:14" x14ac:dyDescent="0.2">
      <c r="A62" s="9" t="s">
        <v>108</v>
      </c>
      <c r="B62" s="17">
        <v>7205922.1100000003</v>
      </c>
      <c r="C62" s="17">
        <v>0</v>
      </c>
      <c r="D62" s="17">
        <v>443672.27</v>
      </c>
      <c r="E62" s="17">
        <v>81554.3</v>
      </c>
      <c r="F62" s="17">
        <v>777412.56</v>
      </c>
      <c r="G62" s="17">
        <v>0</v>
      </c>
      <c r="H62" s="17">
        <v>34997.46</v>
      </c>
      <c r="I62" s="17">
        <v>0</v>
      </c>
      <c r="J62" s="17">
        <v>8287941.5</v>
      </c>
      <c r="K62" s="17">
        <v>1016666</v>
      </c>
      <c r="L62" s="17">
        <v>532267.91</v>
      </c>
      <c r="M62" s="17">
        <v>324850.88</v>
      </c>
      <c r="N62" s="10">
        <f t="shared" si="0"/>
        <v>18173017.080000002</v>
      </c>
    </row>
    <row r="63" spans="1:14" x14ac:dyDescent="0.2">
      <c r="A63" s="9" t="s">
        <v>109</v>
      </c>
      <c r="B63" s="17">
        <v>1453366.37</v>
      </c>
      <c r="C63" s="17">
        <v>0</v>
      </c>
      <c r="D63" s="17">
        <v>84154.95</v>
      </c>
      <c r="E63" s="17">
        <v>10099.370000000001</v>
      </c>
      <c r="F63" s="17">
        <v>188105.19</v>
      </c>
      <c r="G63" s="17">
        <v>0</v>
      </c>
      <c r="H63" s="17">
        <v>8477.14</v>
      </c>
      <c r="I63" s="17">
        <v>0</v>
      </c>
      <c r="J63" s="17">
        <v>0</v>
      </c>
      <c r="K63" s="17">
        <v>0</v>
      </c>
      <c r="L63" s="17">
        <v>0</v>
      </c>
      <c r="M63" s="17">
        <v>0</v>
      </c>
      <c r="N63" s="10">
        <f t="shared" si="0"/>
        <v>1744203.02</v>
      </c>
    </row>
    <row r="64" spans="1:14" x14ac:dyDescent="0.2">
      <c r="A64" s="9" t="s">
        <v>110</v>
      </c>
      <c r="B64" s="17">
        <v>768935.95</v>
      </c>
      <c r="C64" s="17">
        <v>0</v>
      </c>
      <c r="D64" s="17">
        <v>63017.03</v>
      </c>
      <c r="E64" s="17">
        <v>3677.37</v>
      </c>
      <c r="F64" s="17">
        <v>0</v>
      </c>
      <c r="G64" s="17">
        <v>0</v>
      </c>
      <c r="H64" s="17">
        <v>0</v>
      </c>
      <c r="I64" s="17">
        <v>0</v>
      </c>
      <c r="J64" s="17">
        <v>0</v>
      </c>
      <c r="K64" s="17">
        <v>0</v>
      </c>
      <c r="L64" s="17">
        <v>0</v>
      </c>
      <c r="M64" s="17">
        <v>0</v>
      </c>
      <c r="N64" s="10">
        <f t="shared" si="0"/>
        <v>835630.35</v>
      </c>
    </row>
    <row r="65" spans="1:14" x14ac:dyDescent="0.2">
      <c r="A65" s="12" t="s">
        <v>111</v>
      </c>
      <c r="B65" s="17">
        <v>6687507.71</v>
      </c>
      <c r="C65" s="17">
        <v>0</v>
      </c>
      <c r="D65" s="17">
        <v>523551.68</v>
      </c>
      <c r="E65" s="17">
        <v>316122.78000000003</v>
      </c>
      <c r="F65" s="17">
        <v>0</v>
      </c>
      <c r="G65" s="17">
        <v>0</v>
      </c>
      <c r="H65" s="17">
        <v>0</v>
      </c>
      <c r="I65" s="17">
        <v>0</v>
      </c>
      <c r="J65" s="17">
        <v>0</v>
      </c>
      <c r="K65" s="17">
        <v>0</v>
      </c>
      <c r="L65" s="17">
        <v>0</v>
      </c>
      <c r="M65" s="17">
        <v>0</v>
      </c>
      <c r="N65" s="10">
        <f t="shared" si="0"/>
        <v>7527182.1699999999</v>
      </c>
    </row>
    <row r="66" spans="1:14" x14ac:dyDescent="0.2">
      <c r="A66" s="62" t="s">
        <v>159</v>
      </c>
      <c r="B66" s="62"/>
      <c r="C66" s="62"/>
      <c r="D66" s="62"/>
      <c r="E66" s="62"/>
      <c r="F66" s="62"/>
      <c r="G66" s="62"/>
      <c r="H66" s="62"/>
      <c r="I66" s="62"/>
      <c r="J66" s="62"/>
      <c r="K66" s="62"/>
      <c r="L66" s="62"/>
      <c r="M66" s="62"/>
      <c r="N66" s="62"/>
    </row>
  </sheetData>
  <sheetProtection algorithmName="SHA-512" hashValue="jwA0ACRdrxIi4lNHAxGaH9SZo8QBZakcZ2VV+ADDAqqEIpyCI4gGBMF1X7w7LsoHrG7CdbaprvgPQi/+3I6Bag==" saltValue="Dm9PFlMYyP9XEfTpVVnWwg==" spinCount="100000" sheet="1" objects="1" scenarios="1"/>
  <mergeCells count="6">
    <mergeCell ref="A66:N66"/>
    <mergeCell ref="A1:N1"/>
    <mergeCell ref="A2:N2"/>
    <mergeCell ref="A3:N3"/>
    <mergeCell ref="A4:N4"/>
    <mergeCell ref="A5:N5"/>
  </mergeCells>
  <phoneticPr fontId="8" type="noConversion"/>
  <dataValidations count="1">
    <dataValidation allowBlank="1" showInputMessage="1" showErrorMessage="1" prompt="For Day Care Homes, Reimbursement Received is inclusive of Cash in Lieu (CIL) of USDA (United States Department of Agriculture)  Donated Commodities. " sqref="L6" xr:uid="{73FF8888-A4EE-4ABA-A2F3-5EAC7C94B879}"/>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46FA406147A64B8D3FA8C9D22D34D1" ma:contentTypeVersion="6" ma:contentTypeDescription="Create a new document." ma:contentTypeScope="" ma:versionID="8b6985a78d942e65f6cc0319d87c2719">
  <xsd:schema xmlns:xsd="http://www.w3.org/2001/XMLSchema" xmlns:xs="http://www.w3.org/2001/XMLSchema" xmlns:p="http://schemas.microsoft.com/office/2006/metadata/properties" xmlns:ns2="67af5d1c-93fe-42a9-84db-2e4774ccab3c" targetNamespace="http://schemas.microsoft.com/office/2006/metadata/properties" ma:root="true" ma:fieldsID="0feb8b0f4322e4213140bb986df7d361" ns2:_="">
    <xsd:import namespace="67af5d1c-93fe-42a9-84db-2e4774ccab3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af5d1c-93fe-42a9-84db-2e4774ccab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79AA4AD-6293-4BED-865C-38221E1352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af5d1c-93fe-42a9-84db-2e4774ccab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E74E93B-42BA-40C7-8D20-E7A7368666E0}">
  <ds:schemaRefs>
    <ds:schemaRef ds:uri="http://schemas.microsoft.com/sharepoint/v3/contenttype/forms"/>
  </ds:schemaRefs>
</ds:datastoreItem>
</file>

<file path=customXml/itemProps3.xml><?xml version="1.0" encoding="utf-8"?>
<ds:datastoreItem xmlns:ds="http://schemas.openxmlformats.org/officeDocument/2006/customXml" ds:itemID="{E17FB3F1-CA8D-464D-BC3C-7157533EF5DC}">
  <ds:schemaRefs>
    <ds:schemaRef ds:uri="http://purl.org/dc/elements/1.1/"/>
    <ds:schemaRef ds:uri="http://purl.org/dc/dcmitype/"/>
    <ds:schemaRef ds:uri="http://www.w3.org/XML/1998/namespace"/>
    <ds:schemaRef ds:uri="67af5d1c-93fe-42a9-84db-2e4774ccab3c"/>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2e691bd1-edd3-47d6-aa9f-359e2f2ab79c}" enabled="1" method="Standard" siteId="{0235ba6b-2cf0-4b75-bc5d-d6187ce33de3}" removed="0"/>
</clbl:labelLis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State Meals&amp;Reimbursements</vt:lpstr>
      <vt:lpstr>State Participation&amp;Enrollment</vt:lpstr>
      <vt:lpstr>Meals Served by County</vt:lpstr>
      <vt:lpstr>County Participation</vt:lpstr>
      <vt:lpstr>County Enrollment</vt:lpstr>
      <vt:lpstr>County Reimbursement</vt:lpstr>
      <vt:lpstr>TitleRegion1.A3.E6.2</vt:lpstr>
      <vt:lpstr>TitleRegion1.A3.E7.1</vt:lpstr>
      <vt:lpstr>TitleRegion1.A6.K65.3</vt:lpstr>
      <vt:lpstr>TitleRegion1.A6.K65.5</vt:lpstr>
      <vt:lpstr>TitleRegion1.A6.N65.6</vt:lpstr>
      <vt:lpstr>TitleRegion1.A7.M66.4</vt:lpstr>
      <vt:lpstr>TitleRegion2.A10.E15.1</vt:lpstr>
      <vt:lpstr>TitleRegion2.A9.E13.2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Federal FY 2023-2024 CACFP Impact Report</dc:title>
  <dc:subject/>
  <dc:creator>CDSS</dc:creator>
  <cp:keywords/>
  <dc:description/>
  <cp:lastModifiedBy>Burgan, Layla@DSS</cp:lastModifiedBy>
  <cp:revision/>
  <dcterms:created xsi:type="dcterms:W3CDTF">2015-06-05T18:17:20Z</dcterms:created>
  <dcterms:modified xsi:type="dcterms:W3CDTF">2025-06-26T21:02:55Z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0x010100E446FA406147A64B8D3FA8C9D22D34D1</vt:lpwstr>
  </property>
</Properties>
</file>